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us.Research\4.5\OSM2013\AlphaReleases\2014.2\OSM\Help\OSM.HelpFiles\"/>
    </mc:Choice>
  </mc:AlternateContent>
  <bookViews>
    <workbookView xWindow="1776" yWindow="0" windowWidth="3168" windowHeight="6180"/>
  </bookViews>
  <sheets>
    <sheet name="J Distribution" sheetId="1" r:id="rId1"/>
    <sheet name="DBH Classe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14" i="2"/>
  <c r="I11" i="1"/>
  <c r="G9" i="1"/>
  <c r="H11" i="1"/>
  <c r="G11" i="1"/>
  <c r="F8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10" i="1"/>
  <c r="A9" i="1"/>
  <c r="C8" i="1"/>
  <c r="D8" i="1" s="1"/>
  <c r="G35" i="1"/>
  <c r="C9" i="1" l="1"/>
  <c r="D9" i="1" s="1"/>
  <c r="C10" i="1" l="1"/>
  <c r="D10" i="1" s="1"/>
  <c r="C11" i="1" l="1"/>
  <c r="D11" i="1" s="1"/>
  <c r="C12" i="1" l="1"/>
  <c r="D12" i="1" s="1"/>
  <c r="C13" i="1" l="1"/>
  <c r="D13" i="1" s="1"/>
  <c r="C14" i="1" l="1"/>
  <c r="D14" i="1" s="1"/>
  <c r="C15" i="1" l="1"/>
  <c r="D15" i="1" s="1"/>
  <c r="C16" i="1" l="1"/>
  <c r="D16" i="1" s="1"/>
  <c r="C17" i="1" l="1"/>
  <c r="D17" i="1" s="1"/>
  <c r="C18" i="1" l="1"/>
  <c r="D18" i="1" s="1"/>
  <c r="C19" i="1" l="1"/>
  <c r="C20" i="1" l="1"/>
  <c r="D19" i="1"/>
  <c r="C21" i="1" l="1"/>
  <c r="D20" i="1"/>
  <c r="C22" i="1" l="1"/>
  <c r="D22" i="1" s="1"/>
  <c r="D21" i="1"/>
  <c r="C23" i="1" l="1"/>
  <c r="C24" i="1" l="1"/>
  <c r="D23" i="1"/>
  <c r="C25" i="1" l="1"/>
  <c r="D24" i="1"/>
  <c r="C26" i="1" l="1"/>
  <c r="D25" i="1"/>
  <c r="C27" i="1" l="1"/>
  <c r="D26" i="1"/>
  <c r="C28" i="1" l="1"/>
  <c r="D27" i="1"/>
  <c r="C29" i="1" l="1"/>
  <c r="D28" i="1"/>
  <c r="C30" i="1" l="1"/>
  <c r="D29" i="1"/>
  <c r="C31" i="1" l="1"/>
  <c r="D30" i="1"/>
  <c r="C32" i="1" l="1"/>
  <c r="D31" i="1"/>
  <c r="D32" i="1" l="1"/>
  <c r="C33" i="1" l="1"/>
  <c r="D33" i="1" s="1"/>
  <c r="A34" i="1"/>
  <c r="C34" i="1" l="1"/>
  <c r="D34" i="1" s="1"/>
  <c r="D35" i="1" s="1"/>
  <c r="E34" i="1"/>
  <c r="E33" i="1" s="1"/>
  <c r="E32" i="1" s="1"/>
  <c r="E31" i="1" s="1"/>
  <c r="E30" i="1" s="1"/>
  <c r="E29" i="1" s="1"/>
  <c r="E28" i="1" s="1"/>
  <c r="E27" i="1" s="1"/>
  <c r="E26" i="1" s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F33" i="1" l="1"/>
  <c r="F32" i="1"/>
  <c r="F34" i="1"/>
  <c r="F31" i="1"/>
  <c r="F30" i="1" l="1"/>
  <c r="F29" i="1" l="1"/>
  <c r="F28" i="1" l="1"/>
  <c r="F27" i="1" l="1"/>
  <c r="F26" i="1" l="1"/>
  <c r="F25" i="1" l="1"/>
  <c r="F24" i="1" l="1"/>
  <c r="F23" i="1" l="1"/>
  <c r="F22" i="1" l="1"/>
  <c r="F21" i="1" l="1"/>
  <c r="F20" i="1" l="1"/>
  <c r="F19" i="1" l="1"/>
  <c r="F18" i="1" l="1"/>
  <c r="F17" i="1" l="1"/>
  <c r="F16" i="1" l="1"/>
  <c r="F15" i="1" l="1"/>
  <c r="F14" i="1" l="1"/>
  <c r="F13" i="1" l="1"/>
  <c r="F12" i="1" l="1"/>
  <c r="F11" i="1" l="1"/>
  <c r="F10" i="1" l="1"/>
  <c r="F9" i="1" l="1"/>
  <c r="F35" i="1" l="1"/>
  <c r="G8" i="1" l="1"/>
  <c r="H8" i="1" s="1"/>
  <c r="G33" i="1"/>
  <c r="H33" i="1" s="1"/>
  <c r="I33" i="1" s="1"/>
  <c r="G27" i="1"/>
  <c r="H27" i="1" s="1"/>
  <c r="I27" i="1" s="1"/>
  <c r="G26" i="1"/>
  <c r="H26" i="1" s="1"/>
  <c r="I26" i="1" s="1"/>
  <c r="G21" i="1"/>
  <c r="H21" i="1" s="1"/>
  <c r="I21" i="1" s="1"/>
  <c r="G30" i="1"/>
  <c r="H30" i="1" s="1"/>
  <c r="I30" i="1" s="1"/>
  <c r="G31" i="1"/>
  <c r="H31" i="1" s="1"/>
  <c r="I31" i="1" s="1"/>
  <c r="G28" i="1"/>
  <c r="H28" i="1" s="1"/>
  <c r="I28" i="1" s="1"/>
  <c r="G34" i="1"/>
  <c r="H34" i="1" s="1"/>
  <c r="I34" i="1" s="1"/>
  <c r="G19" i="1"/>
  <c r="H19" i="1" s="1"/>
  <c r="I19" i="1" s="1"/>
  <c r="G25" i="1"/>
  <c r="H25" i="1" s="1"/>
  <c r="I25" i="1" s="1"/>
  <c r="G22" i="1"/>
  <c r="H22" i="1" s="1"/>
  <c r="I22" i="1" s="1"/>
  <c r="G29" i="1"/>
  <c r="H29" i="1" s="1"/>
  <c r="I29" i="1" s="1"/>
  <c r="G20" i="1"/>
  <c r="H20" i="1" s="1"/>
  <c r="I20" i="1" s="1"/>
  <c r="G32" i="1"/>
  <c r="H32" i="1" s="1"/>
  <c r="I32" i="1" s="1"/>
  <c r="G24" i="1"/>
  <c r="H24" i="1" s="1"/>
  <c r="I24" i="1" s="1"/>
  <c r="G23" i="1"/>
  <c r="H23" i="1" s="1"/>
  <c r="I23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0" i="1"/>
  <c r="H9" i="1"/>
  <c r="I9" i="1" s="1"/>
  <c r="H10" i="1" l="1"/>
  <c r="I10" i="1" s="1"/>
  <c r="I8" i="1"/>
  <c r="K13" i="1"/>
  <c r="L13" i="1" s="1"/>
  <c r="J13" i="1"/>
  <c r="K17" i="1"/>
  <c r="L17" i="1" s="1"/>
  <c r="J17" i="1"/>
  <c r="J32" i="1"/>
  <c r="K32" i="1"/>
  <c r="L32" i="1" s="1"/>
  <c r="K25" i="1"/>
  <c r="L25" i="1" s="1"/>
  <c r="J25" i="1"/>
  <c r="K31" i="1"/>
  <c r="L31" i="1" s="1"/>
  <c r="J31" i="1"/>
  <c r="K27" i="1"/>
  <c r="L27" i="1" s="1"/>
  <c r="J27" i="1"/>
  <c r="K14" i="1"/>
  <c r="L14" i="1" s="1"/>
  <c r="J14" i="1"/>
  <c r="K18" i="1"/>
  <c r="L18" i="1" s="1"/>
  <c r="J18" i="1"/>
  <c r="K20" i="1"/>
  <c r="L20" i="1" s="1"/>
  <c r="J20" i="1"/>
  <c r="K19" i="1"/>
  <c r="L19" i="1" s="1"/>
  <c r="J19" i="1"/>
  <c r="K30" i="1"/>
  <c r="L30" i="1" s="1"/>
  <c r="J30" i="1"/>
  <c r="J33" i="1"/>
  <c r="K33" i="1"/>
  <c r="L33" i="1" s="1"/>
  <c r="K11" i="1"/>
  <c r="L11" i="1" s="1"/>
  <c r="J11" i="1"/>
  <c r="K15" i="1"/>
  <c r="L15" i="1" s="1"/>
  <c r="J15" i="1"/>
  <c r="K23" i="1"/>
  <c r="L23" i="1" s="1"/>
  <c r="J23" i="1"/>
  <c r="K29" i="1"/>
  <c r="L29" i="1" s="1"/>
  <c r="J29" i="1"/>
  <c r="J34" i="1"/>
  <c r="K34" i="1"/>
  <c r="L34" i="1" s="1"/>
  <c r="J21" i="1"/>
  <c r="K21" i="1"/>
  <c r="L21" i="1" s="1"/>
  <c r="K9" i="1"/>
  <c r="L9" i="1" s="1"/>
  <c r="J9" i="1"/>
  <c r="K12" i="1"/>
  <c r="L12" i="1" s="1"/>
  <c r="J12" i="1"/>
  <c r="K16" i="1"/>
  <c r="L16" i="1" s="1"/>
  <c r="J16" i="1"/>
  <c r="K24" i="1"/>
  <c r="L24" i="1" s="1"/>
  <c r="J24" i="1"/>
  <c r="K22" i="1"/>
  <c r="L22" i="1" s="1"/>
  <c r="J22" i="1"/>
  <c r="K28" i="1"/>
  <c r="L28" i="1" s="1"/>
  <c r="J28" i="1"/>
  <c r="K26" i="1"/>
  <c r="L26" i="1" s="1"/>
  <c r="J26" i="1"/>
  <c r="H35" i="1" l="1"/>
  <c r="J10" i="1"/>
  <c r="K10" i="1"/>
  <c r="L10" i="1" s="1"/>
  <c r="K8" i="1"/>
  <c r="J8" i="1"/>
  <c r="L8" i="1" l="1"/>
  <c r="L35" i="1" s="1"/>
  <c r="K35" i="1"/>
</calcChain>
</file>

<file path=xl/sharedStrings.xml><?xml version="1.0" encoding="utf-8"?>
<sst xmlns="http://schemas.openxmlformats.org/spreadsheetml/2006/main" count="22" uniqueCount="17">
  <si>
    <t>q factor</t>
  </si>
  <si>
    <t>max diameter</t>
  </si>
  <si>
    <t>diameter</t>
  </si>
  <si>
    <t>TPA</t>
  </si>
  <si>
    <t>BA</t>
  </si>
  <si>
    <t>class</t>
  </si>
  <si>
    <t>actual</t>
  </si>
  <si>
    <t>k</t>
  </si>
  <si>
    <t>r</t>
  </si>
  <si>
    <t>BAF</t>
  </si>
  <si>
    <t>To Mark</t>
  </si>
  <si>
    <t>Percent</t>
  </si>
  <si>
    <t>Residual BA</t>
  </si>
  <si>
    <t>Residual</t>
  </si>
  <si>
    <t>Trees</t>
  </si>
  <si>
    <t>Target Distribution</t>
  </si>
  <si>
    <t>Adj. 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</si>
</sst>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2" fontId="3" fillId="2" borderId="0" xfId="0" applyNumberFormat="1" applyFont="1" applyFill="1" applyBorder="1" applyAlignment="1" applyProtection="1">
      <alignment horizontal="center"/>
      <protection hidden="1"/>
    </xf>
    <xf numFmtId="2" fontId="4" fillId="2" borderId="0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164" fontId="3" fillId="2" borderId="0" xfId="0" applyNumberFormat="1" applyFont="1" applyFill="1" applyBorder="1" applyAlignment="1" applyProtection="1">
      <alignment horizontal="center"/>
      <protection hidden="1"/>
    </xf>
    <xf numFmtId="1" fontId="3" fillId="2" borderId="0" xfId="0" applyNumberFormat="1" applyFont="1" applyFill="1" applyBorder="1" applyAlignment="1" applyProtection="1">
      <alignment horizontal="center"/>
      <protection hidden="1"/>
    </xf>
    <xf numFmtId="164" fontId="4" fillId="2" borderId="0" xfId="0" applyNumberFormat="1" applyFont="1" applyFill="1" applyBorder="1" applyAlignment="1" applyProtection="1">
      <alignment horizontal="center"/>
      <protection hidden="1"/>
    </xf>
    <xf numFmtId="43" fontId="3" fillId="2" borderId="0" xfId="1" applyFont="1" applyFill="1" applyAlignment="1" applyProtection="1">
      <alignment horizontal="center"/>
      <protection hidden="1"/>
    </xf>
    <xf numFmtId="43" fontId="3" fillId="2" borderId="0" xfId="0" applyNumberFormat="1" applyFont="1" applyFill="1" applyAlignment="1" applyProtection="1">
      <alignment horizontal="center"/>
      <protection hidden="1"/>
    </xf>
    <xf numFmtId="9" fontId="3" fillId="2" borderId="0" xfId="2" applyFont="1" applyFill="1" applyAlignment="1" applyProtection="1">
      <alignment horizontal="right"/>
      <protection hidden="1"/>
    </xf>
    <xf numFmtId="43" fontId="3" fillId="2" borderId="0" xfId="2" applyNumberFormat="1" applyFont="1" applyFill="1" applyAlignment="1" applyProtection="1">
      <alignment horizontal="right"/>
      <protection hidden="1"/>
    </xf>
    <xf numFmtId="43" fontId="3" fillId="2" borderId="0" xfId="1" applyFont="1" applyFill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3" fontId="3" fillId="2" borderId="2" xfId="1" applyFont="1" applyFill="1" applyBorder="1" applyAlignment="1" applyProtection="1">
      <alignment horizontal="center"/>
      <protection hidden="1"/>
    </xf>
    <xf numFmtId="43" fontId="3" fillId="2" borderId="2" xfId="0" applyNumberFormat="1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locked="0" hidden="1"/>
    </xf>
    <xf numFmtId="43" fontId="3" fillId="2" borderId="3" xfId="1" applyFont="1" applyFill="1" applyBorder="1" applyAlignment="1" applyProtection="1">
      <alignment horizontal="center"/>
      <protection hidden="1"/>
    </xf>
    <xf numFmtId="43" fontId="3" fillId="2" borderId="3" xfId="0" applyNumberFormat="1" applyFont="1" applyFill="1" applyBorder="1" applyAlignment="1" applyProtection="1">
      <alignment horizontal="center"/>
      <protection hidden="1"/>
    </xf>
    <xf numFmtId="9" fontId="3" fillId="2" borderId="3" xfId="2" applyFont="1" applyFill="1" applyBorder="1" applyAlignment="1" applyProtection="1">
      <alignment horizontal="right"/>
      <protection hidden="1"/>
    </xf>
    <xf numFmtId="43" fontId="3" fillId="2" borderId="3" xfId="2" applyNumberFormat="1" applyFont="1" applyFill="1" applyBorder="1" applyAlignment="1" applyProtection="1">
      <alignment horizontal="right"/>
      <protection hidden="1"/>
    </xf>
    <xf numFmtId="43" fontId="3" fillId="2" borderId="3" xfId="1" applyFont="1" applyFill="1" applyBorder="1" applyAlignment="1" applyProtection="1">
      <alignment horizontal="right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center"/>
      <protection hidden="1"/>
    </xf>
    <xf numFmtId="0" fontId="2" fillId="0" borderId="0" xfId="0" applyFont="1"/>
    <xf numFmtId="0" fontId="4" fillId="2" borderId="0" xfId="0" applyFont="1" applyFill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4371277585429E-2"/>
          <c:y val="7.3530183727034126E-2"/>
          <c:w val="0.865834922808562"/>
          <c:h val="0.7588246873552571"/>
        </c:manualLayout>
      </c:layout>
      <c:barChart>
        <c:barDir val="col"/>
        <c:grouping val="clustered"/>
        <c:varyColors val="0"/>
        <c:ser>
          <c:idx val="1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'J Distribution'!$A$8:$A$34</c15:sqref>
                  </c15:fullRef>
                </c:ext>
              </c:extLst>
              <c:f>'J Distribution'!$A$9:$A$34</c:f>
              <c:numCache>
                <c:formatCode>General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  <c:pt idx="8">
                  <c:v>60</c:v>
                </c:pt>
                <c:pt idx="9">
                  <c:v>66</c:v>
                </c:pt>
                <c:pt idx="10">
                  <c:v>72</c:v>
                </c:pt>
                <c:pt idx="11">
                  <c:v>78</c:v>
                </c:pt>
                <c:pt idx="12">
                  <c:v>84</c:v>
                </c:pt>
                <c:pt idx="13">
                  <c:v>90</c:v>
                </c:pt>
                <c:pt idx="14">
                  <c:v>96</c:v>
                </c:pt>
                <c:pt idx="15">
                  <c:v>102</c:v>
                </c:pt>
                <c:pt idx="16">
                  <c:v>108</c:v>
                </c:pt>
                <c:pt idx="17">
                  <c:v>114</c:v>
                </c:pt>
                <c:pt idx="18">
                  <c:v>120</c:v>
                </c:pt>
                <c:pt idx="19">
                  <c:v>126</c:v>
                </c:pt>
                <c:pt idx="20">
                  <c:v>132</c:v>
                </c:pt>
                <c:pt idx="21">
                  <c:v>138</c:v>
                </c:pt>
                <c:pt idx="22">
                  <c:v>144</c:v>
                </c:pt>
                <c:pt idx="23">
                  <c:v>150</c:v>
                </c:pt>
                <c:pt idx="24">
                  <c:v>156</c:v>
                </c:pt>
                <c:pt idx="25">
                  <c:v>158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 Distribution'!$B$8:$B$34</c15:sqref>
                  </c15:fullRef>
                </c:ext>
              </c:extLst>
              <c:f>'J Distribution'!$B$9:$B$34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300</c:v>
                </c:pt>
                <c:pt idx="4">
                  <c:v>150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04264"/>
        <c:axId val="303204656"/>
      </c:barChart>
      <c:lineChart>
        <c:grouping val="standard"/>
        <c:varyColors val="0"/>
        <c:ser>
          <c:idx val="0"/>
          <c:order val="1"/>
          <c:tx>
            <c:v>Desired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'[1]Marking Guide'!$A$7:$A$24</c15:sqref>
                  </c15:fullRef>
                </c:ext>
              </c:extLst>
              <c:f>'[1]Marking Guide'!$A$8:$A$24</c:f>
              <c:numCache>
                <c:formatCode>General</c:formatCode>
                <c:ptCount val="17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  <c:pt idx="14">
                  <c:v>36</c:v>
                </c:pt>
                <c:pt idx="15">
                  <c:v>38</c:v>
                </c:pt>
                <c:pt idx="16">
                  <c:v>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 Distribution'!$H$8:$H$34</c15:sqref>
                  </c15:fullRef>
                </c:ext>
              </c:extLst>
              <c:f>'J Distribution'!$H$9:$H$34</c:f>
              <c:numCache>
                <c:formatCode>_(* #,##0.00_);_(* \(#,##0.00\);_(* "-"??_);_(@_)</c:formatCode>
                <c:ptCount val="26"/>
                <c:pt idx="0">
                  <c:v>90.243596480225747</c:v>
                </c:pt>
                <c:pt idx="1">
                  <c:v>64.459711771589824</c:v>
                </c:pt>
                <c:pt idx="2">
                  <c:v>46.042651265421306</c:v>
                </c:pt>
                <c:pt idx="3">
                  <c:v>32.887608046729511</c:v>
                </c:pt>
                <c:pt idx="4">
                  <c:v>23.491148604806785</c:v>
                </c:pt>
                <c:pt idx="5">
                  <c:v>16.779391860576279</c:v>
                </c:pt>
                <c:pt idx="6">
                  <c:v>11.98527990041163</c:v>
                </c:pt>
                <c:pt idx="7">
                  <c:v>8.5609142145797357</c:v>
                </c:pt>
                <c:pt idx="8">
                  <c:v>6.1149387246998126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Residual</c:v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65000"/>
                </a:schemeClr>
              </a:solidFill>
              <a:ln w="9525">
                <a:solidFill>
                  <a:schemeClr val="accent1">
                    <a:tint val="65000"/>
                  </a:schemeClr>
                </a:solidFill>
              </a:ln>
              <a:effectLst/>
            </c:spPr>
          </c:marker>
          <c:cat>
            <c:strLit>
              <c:ptCount val="26"/>
              <c:pt idx="0">
                <c:v>8</c:v>
              </c:pt>
              <c:pt idx="1">
                <c:v>10</c:v>
              </c:pt>
              <c:pt idx="2">
                <c:v>12</c:v>
              </c:pt>
              <c:pt idx="3">
                <c:v>14</c:v>
              </c:pt>
              <c:pt idx="4">
                <c:v>16</c:v>
              </c:pt>
              <c:pt idx="5">
                <c:v>18</c:v>
              </c:pt>
              <c:pt idx="6">
                <c:v>20</c:v>
              </c:pt>
              <c:pt idx="7">
                <c:v>22</c:v>
              </c:pt>
              <c:pt idx="8">
                <c:v>24</c:v>
              </c:pt>
              <c:pt idx="9">
                <c:v>26</c:v>
              </c:pt>
              <c:pt idx="10">
                <c:v>28</c:v>
              </c:pt>
              <c:pt idx="11">
                <c:v>30</c:v>
              </c:pt>
              <c:pt idx="12">
                <c:v>32</c:v>
              </c:pt>
              <c:pt idx="13">
                <c:v>34</c:v>
              </c:pt>
              <c:pt idx="14">
                <c:v>36</c:v>
              </c:pt>
              <c:pt idx="15">
                <c:v>38</c:v>
              </c:pt>
              <c:pt idx="16">
                <c:v>40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 Distribution'!$K$8:$K$34</c15:sqref>
                  </c15:fullRef>
                </c:ext>
              </c:extLst>
              <c:f>'J Distribution'!$K$9:$K$34</c:f>
              <c:numCache>
                <c:formatCode>_(* #,##0.00_);_(* \(#,##0.00\);_(* "-"??_);_(@_)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46.042651265421313</c:v>
                </c:pt>
                <c:pt idx="3">
                  <c:v>32.887608046729497</c:v>
                </c:pt>
                <c:pt idx="4">
                  <c:v>23.491148604806781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04264"/>
        <c:axId val="303204656"/>
      </c:lineChart>
      <c:catAx>
        <c:axId val="303204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Diameter class (cm)</a:t>
                </a:r>
              </a:p>
            </c:rich>
          </c:tx>
          <c:layout>
            <c:manualLayout>
              <c:xMode val="edge"/>
              <c:yMode val="edge"/>
              <c:x val="0.40479521726450862"/>
              <c:y val="0.9205905511811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204656"/>
        <c:crosses val="autoZero"/>
        <c:auto val="1"/>
        <c:lblAlgn val="ctr"/>
        <c:lblOffset val="100"/>
        <c:tickMarkSkip val="1"/>
        <c:noMultiLvlLbl val="0"/>
      </c:catAx>
      <c:valAx>
        <c:axId val="30320465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Trees per hectare</a:t>
                </a:r>
              </a:p>
            </c:rich>
          </c:tx>
          <c:layout>
            <c:manualLayout>
              <c:xMode val="edge"/>
              <c:yMode val="edge"/>
              <c:x val="1.16411919098348E-2"/>
              <c:y val="0.17156939941330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204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04388715633739"/>
          <c:y val="0.1476709896557048"/>
          <c:w val="0.16090863810260594"/>
          <c:h val="0.2395839123050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35</xdr:row>
      <xdr:rowOff>91440</xdr:rowOff>
    </xdr:from>
    <xdr:to>
      <xdr:col>12</xdr:col>
      <xdr:colOff>7620</xdr:colOff>
      <xdr:row>55</xdr:row>
      <xdr:rowOff>91440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ownloads/marking_gui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ing Guide"/>
      <sheetName val="Marking Guide (2)"/>
    </sheetNames>
    <sheetDataSet>
      <sheetData sheetId="0">
        <row r="7">
          <cell r="A7">
            <v>6</v>
          </cell>
        </row>
        <row r="8">
          <cell r="A8">
            <v>8</v>
          </cell>
        </row>
        <row r="9">
          <cell r="A9">
            <v>10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16</v>
          </cell>
        </row>
        <row r="13">
          <cell r="A13">
            <v>18</v>
          </cell>
        </row>
        <row r="14">
          <cell r="A14">
            <v>20</v>
          </cell>
        </row>
        <row r="15">
          <cell r="A15">
            <v>22</v>
          </cell>
        </row>
        <row r="16">
          <cell r="A16">
            <v>24</v>
          </cell>
        </row>
        <row r="17">
          <cell r="A17">
            <v>26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32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38</v>
          </cell>
        </row>
        <row r="24">
          <cell r="A24">
            <v>40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tabSelected="1" workbookViewId="0">
      <selection activeCell="N7" sqref="N7:O30"/>
    </sheetView>
  </sheetViews>
  <sheetFormatPr defaultColWidth="9.109375" defaultRowHeight="10.199999999999999" x14ac:dyDescent="0.2"/>
  <cols>
    <col min="1" max="1" width="10.109375" style="1" customWidth="1"/>
    <col min="2" max="2" width="9.109375" style="1"/>
    <col min="3" max="3" width="6.88671875" style="1" customWidth="1"/>
    <col min="4" max="4" width="7.21875" style="1" customWidth="1"/>
    <col min="5" max="5" width="7.33203125" style="1" customWidth="1"/>
    <col min="6" max="6" width="6.21875" style="1" customWidth="1"/>
    <col min="7" max="7" width="6.88671875" style="1" customWidth="1"/>
    <col min="8" max="8" width="8.109375" style="1" customWidth="1"/>
    <col min="9" max="9" width="6.109375" style="1" customWidth="1"/>
    <col min="10" max="10" width="5.88671875" style="1" customWidth="1"/>
    <col min="11" max="11" width="6.109375" style="1" customWidth="1"/>
    <col min="12" max="12" width="5.33203125" style="1" customWidth="1"/>
    <col min="13" max="13" width="7.109375" style="1" customWidth="1"/>
    <col min="14" max="14" width="6.5546875" style="1" customWidth="1"/>
    <col min="15" max="15" width="5.33203125" style="1" customWidth="1"/>
    <col min="16" max="16" width="6.44140625" style="1" customWidth="1"/>
    <col min="17" max="18" width="6.21875" style="1" customWidth="1"/>
    <col min="19" max="19" width="8" style="1" customWidth="1"/>
    <col min="20" max="20" width="9.21875" style="1" customWidth="1"/>
    <col min="21" max="21" width="7" style="1" customWidth="1"/>
    <col min="22" max="22" width="7.5546875" style="1" customWidth="1"/>
    <col min="23" max="23" width="10.44140625" style="1" customWidth="1"/>
    <col min="24" max="24" width="12.77734375" style="1" customWidth="1"/>
    <col min="25" max="25" width="10.5546875" style="1" customWidth="1"/>
    <col min="26" max="257" width="9.109375" style="1"/>
    <col min="258" max="258" width="10.109375" style="1" customWidth="1"/>
    <col min="259" max="267" width="9.109375" style="1"/>
    <col min="268" max="268" width="2.5546875" style="1" customWidth="1"/>
    <col min="269" max="513" width="9.109375" style="1"/>
    <col min="514" max="514" width="10.109375" style="1" customWidth="1"/>
    <col min="515" max="523" width="9.109375" style="1"/>
    <col min="524" max="524" width="2.5546875" style="1" customWidth="1"/>
    <col min="525" max="769" width="9.109375" style="1"/>
    <col min="770" max="770" width="10.109375" style="1" customWidth="1"/>
    <col min="771" max="779" width="9.109375" style="1"/>
    <col min="780" max="780" width="2.5546875" style="1" customWidth="1"/>
    <col min="781" max="1025" width="9.109375" style="1"/>
    <col min="1026" max="1026" width="10.109375" style="1" customWidth="1"/>
    <col min="1027" max="1035" width="9.109375" style="1"/>
    <col min="1036" max="1036" width="2.5546875" style="1" customWidth="1"/>
    <col min="1037" max="1281" width="9.109375" style="1"/>
    <col min="1282" max="1282" width="10.109375" style="1" customWidth="1"/>
    <col min="1283" max="1291" width="9.109375" style="1"/>
    <col min="1292" max="1292" width="2.5546875" style="1" customWidth="1"/>
    <col min="1293" max="1537" width="9.109375" style="1"/>
    <col min="1538" max="1538" width="10.109375" style="1" customWidth="1"/>
    <col min="1539" max="1547" width="9.109375" style="1"/>
    <col min="1548" max="1548" width="2.5546875" style="1" customWidth="1"/>
    <col min="1549" max="1793" width="9.109375" style="1"/>
    <col min="1794" max="1794" width="10.109375" style="1" customWidth="1"/>
    <col min="1795" max="1803" width="9.109375" style="1"/>
    <col min="1804" max="1804" width="2.5546875" style="1" customWidth="1"/>
    <col min="1805" max="2049" width="9.109375" style="1"/>
    <col min="2050" max="2050" width="10.109375" style="1" customWidth="1"/>
    <col min="2051" max="2059" width="9.109375" style="1"/>
    <col min="2060" max="2060" width="2.5546875" style="1" customWidth="1"/>
    <col min="2061" max="2305" width="9.109375" style="1"/>
    <col min="2306" max="2306" width="10.109375" style="1" customWidth="1"/>
    <col min="2307" max="2315" width="9.109375" style="1"/>
    <col min="2316" max="2316" width="2.5546875" style="1" customWidth="1"/>
    <col min="2317" max="2561" width="9.109375" style="1"/>
    <col min="2562" max="2562" width="10.109375" style="1" customWidth="1"/>
    <col min="2563" max="2571" width="9.109375" style="1"/>
    <col min="2572" max="2572" width="2.5546875" style="1" customWidth="1"/>
    <col min="2573" max="2817" width="9.109375" style="1"/>
    <col min="2818" max="2818" width="10.109375" style="1" customWidth="1"/>
    <col min="2819" max="2827" width="9.109375" style="1"/>
    <col min="2828" max="2828" width="2.5546875" style="1" customWidth="1"/>
    <col min="2829" max="3073" width="9.109375" style="1"/>
    <col min="3074" max="3074" width="10.109375" style="1" customWidth="1"/>
    <col min="3075" max="3083" width="9.109375" style="1"/>
    <col min="3084" max="3084" width="2.5546875" style="1" customWidth="1"/>
    <col min="3085" max="3329" width="9.109375" style="1"/>
    <col min="3330" max="3330" width="10.109375" style="1" customWidth="1"/>
    <col min="3331" max="3339" width="9.109375" style="1"/>
    <col min="3340" max="3340" width="2.5546875" style="1" customWidth="1"/>
    <col min="3341" max="3585" width="9.109375" style="1"/>
    <col min="3586" max="3586" width="10.109375" style="1" customWidth="1"/>
    <col min="3587" max="3595" width="9.109375" style="1"/>
    <col min="3596" max="3596" width="2.5546875" style="1" customWidth="1"/>
    <col min="3597" max="3841" width="9.109375" style="1"/>
    <col min="3842" max="3842" width="10.109375" style="1" customWidth="1"/>
    <col min="3843" max="3851" width="9.109375" style="1"/>
    <col min="3852" max="3852" width="2.5546875" style="1" customWidth="1"/>
    <col min="3853" max="4097" width="9.109375" style="1"/>
    <col min="4098" max="4098" width="10.109375" style="1" customWidth="1"/>
    <col min="4099" max="4107" width="9.109375" style="1"/>
    <col min="4108" max="4108" width="2.5546875" style="1" customWidth="1"/>
    <col min="4109" max="4353" width="9.109375" style="1"/>
    <col min="4354" max="4354" width="10.109375" style="1" customWidth="1"/>
    <col min="4355" max="4363" width="9.109375" style="1"/>
    <col min="4364" max="4364" width="2.5546875" style="1" customWidth="1"/>
    <col min="4365" max="4609" width="9.109375" style="1"/>
    <col min="4610" max="4610" width="10.109375" style="1" customWidth="1"/>
    <col min="4611" max="4619" width="9.109375" style="1"/>
    <col min="4620" max="4620" width="2.5546875" style="1" customWidth="1"/>
    <col min="4621" max="4865" width="9.109375" style="1"/>
    <col min="4866" max="4866" width="10.109375" style="1" customWidth="1"/>
    <col min="4867" max="4875" width="9.109375" style="1"/>
    <col min="4876" max="4876" width="2.5546875" style="1" customWidth="1"/>
    <col min="4877" max="5121" width="9.109375" style="1"/>
    <col min="5122" max="5122" width="10.109375" style="1" customWidth="1"/>
    <col min="5123" max="5131" width="9.109375" style="1"/>
    <col min="5132" max="5132" width="2.5546875" style="1" customWidth="1"/>
    <col min="5133" max="5377" width="9.109375" style="1"/>
    <col min="5378" max="5378" width="10.109375" style="1" customWidth="1"/>
    <col min="5379" max="5387" width="9.109375" style="1"/>
    <col min="5388" max="5388" width="2.5546875" style="1" customWidth="1"/>
    <col min="5389" max="5633" width="9.109375" style="1"/>
    <col min="5634" max="5634" width="10.109375" style="1" customWidth="1"/>
    <col min="5635" max="5643" width="9.109375" style="1"/>
    <col min="5644" max="5644" width="2.5546875" style="1" customWidth="1"/>
    <col min="5645" max="5889" width="9.109375" style="1"/>
    <col min="5890" max="5890" width="10.109375" style="1" customWidth="1"/>
    <col min="5891" max="5899" width="9.109375" style="1"/>
    <col min="5900" max="5900" width="2.5546875" style="1" customWidth="1"/>
    <col min="5901" max="6145" width="9.109375" style="1"/>
    <col min="6146" max="6146" width="10.109375" style="1" customWidth="1"/>
    <col min="6147" max="6155" width="9.109375" style="1"/>
    <col min="6156" max="6156" width="2.5546875" style="1" customWidth="1"/>
    <col min="6157" max="6401" width="9.109375" style="1"/>
    <col min="6402" max="6402" width="10.109375" style="1" customWidth="1"/>
    <col min="6403" max="6411" width="9.109375" style="1"/>
    <col min="6412" max="6412" width="2.5546875" style="1" customWidth="1"/>
    <col min="6413" max="6657" width="9.109375" style="1"/>
    <col min="6658" max="6658" width="10.109375" style="1" customWidth="1"/>
    <col min="6659" max="6667" width="9.109375" style="1"/>
    <col min="6668" max="6668" width="2.5546875" style="1" customWidth="1"/>
    <col min="6669" max="6913" width="9.109375" style="1"/>
    <col min="6914" max="6914" width="10.109375" style="1" customWidth="1"/>
    <col min="6915" max="6923" width="9.109375" style="1"/>
    <col min="6924" max="6924" width="2.5546875" style="1" customWidth="1"/>
    <col min="6925" max="7169" width="9.109375" style="1"/>
    <col min="7170" max="7170" width="10.109375" style="1" customWidth="1"/>
    <col min="7171" max="7179" width="9.109375" style="1"/>
    <col min="7180" max="7180" width="2.5546875" style="1" customWidth="1"/>
    <col min="7181" max="7425" width="9.109375" style="1"/>
    <col min="7426" max="7426" width="10.109375" style="1" customWidth="1"/>
    <col min="7427" max="7435" width="9.109375" style="1"/>
    <col min="7436" max="7436" width="2.5546875" style="1" customWidth="1"/>
    <col min="7437" max="7681" width="9.109375" style="1"/>
    <col min="7682" max="7682" width="10.109375" style="1" customWidth="1"/>
    <col min="7683" max="7691" width="9.109375" style="1"/>
    <col min="7692" max="7692" width="2.5546875" style="1" customWidth="1"/>
    <col min="7693" max="7937" width="9.109375" style="1"/>
    <col min="7938" max="7938" width="10.109375" style="1" customWidth="1"/>
    <col min="7939" max="7947" width="9.109375" style="1"/>
    <col min="7948" max="7948" width="2.5546875" style="1" customWidth="1"/>
    <col min="7949" max="8193" width="9.109375" style="1"/>
    <col min="8194" max="8194" width="10.109375" style="1" customWidth="1"/>
    <col min="8195" max="8203" width="9.109375" style="1"/>
    <col min="8204" max="8204" width="2.5546875" style="1" customWidth="1"/>
    <col min="8205" max="8449" width="9.109375" style="1"/>
    <col min="8450" max="8450" width="10.109375" style="1" customWidth="1"/>
    <col min="8451" max="8459" width="9.109375" style="1"/>
    <col min="8460" max="8460" width="2.5546875" style="1" customWidth="1"/>
    <col min="8461" max="8705" width="9.109375" style="1"/>
    <col min="8706" max="8706" width="10.109375" style="1" customWidth="1"/>
    <col min="8707" max="8715" width="9.109375" style="1"/>
    <col min="8716" max="8716" width="2.5546875" style="1" customWidth="1"/>
    <col min="8717" max="8961" width="9.109375" style="1"/>
    <col min="8962" max="8962" width="10.109375" style="1" customWidth="1"/>
    <col min="8963" max="8971" width="9.109375" style="1"/>
    <col min="8972" max="8972" width="2.5546875" style="1" customWidth="1"/>
    <col min="8973" max="9217" width="9.109375" style="1"/>
    <col min="9218" max="9218" width="10.109375" style="1" customWidth="1"/>
    <col min="9219" max="9227" width="9.109375" style="1"/>
    <col min="9228" max="9228" width="2.5546875" style="1" customWidth="1"/>
    <col min="9229" max="9473" width="9.109375" style="1"/>
    <col min="9474" max="9474" width="10.109375" style="1" customWidth="1"/>
    <col min="9475" max="9483" width="9.109375" style="1"/>
    <col min="9484" max="9484" width="2.5546875" style="1" customWidth="1"/>
    <col min="9485" max="9729" width="9.109375" style="1"/>
    <col min="9730" max="9730" width="10.109375" style="1" customWidth="1"/>
    <col min="9731" max="9739" width="9.109375" style="1"/>
    <col min="9740" max="9740" width="2.5546875" style="1" customWidth="1"/>
    <col min="9741" max="9985" width="9.109375" style="1"/>
    <col min="9986" max="9986" width="10.109375" style="1" customWidth="1"/>
    <col min="9987" max="9995" width="9.109375" style="1"/>
    <col min="9996" max="9996" width="2.5546875" style="1" customWidth="1"/>
    <col min="9997" max="10241" width="9.109375" style="1"/>
    <col min="10242" max="10242" width="10.109375" style="1" customWidth="1"/>
    <col min="10243" max="10251" width="9.109375" style="1"/>
    <col min="10252" max="10252" width="2.5546875" style="1" customWidth="1"/>
    <col min="10253" max="10497" width="9.109375" style="1"/>
    <col min="10498" max="10498" width="10.109375" style="1" customWidth="1"/>
    <col min="10499" max="10507" width="9.109375" style="1"/>
    <col min="10508" max="10508" width="2.5546875" style="1" customWidth="1"/>
    <col min="10509" max="10753" width="9.109375" style="1"/>
    <col min="10754" max="10754" width="10.109375" style="1" customWidth="1"/>
    <col min="10755" max="10763" width="9.109375" style="1"/>
    <col min="10764" max="10764" width="2.5546875" style="1" customWidth="1"/>
    <col min="10765" max="11009" width="9.109375" style="1"/>
    <col min="11010" max="11010" width="10.109375" style="1" customWidth="1"/>
    <col min="11011" max="11019" width="9.109375" style="1"/>
    <col min="11020" max="11020" width="2.5546875" style="1" customWidth="1"/>
    <col min="11021" max="11265" width="9.109375" style="1"/>
    <col min="11266" max="11266" width="10.109375" style="1" customWidth="1"/>
    <col min="11267" max="11275" width="9.109375" style="1"/>
    <col min="11276" max="11276" width="2.5546875" style="1" customWidth="1"/>
    <col min="11277" max="11521" width="9.109375" style="1"/>
    <col min="11522" max="11522" width="10.109375" style="1" customWidth="1"/>
    <col min="11523" max="11531" width="9.109375" style="1"/>
    <col min="11532" max="11532" width="2.5546875" style="1" customWidth="1"/>
    <col min="11533" max="11777" width="9.109375" style="1"/>
    <col min="11778" max="11778" width="10.109375" style="1" customWidth="1"/>
    <col min="11779" max="11787" width="9.109375" style="1"/>
    <col min="11788" max="11788" width="2.5546875" style="1" customWidth="1"/>
    <col min="11789" max="12033" width="9.109375" style="1"/>
    <col min="12034" max="12034" width="10.109375" style="1" customWidth="1"/>
    <col min="12035" max="12043" width="9.109375" style="1"/>
    <col min="12044" max="12044" width="2.5546875" style="1" customWidth="1"/>
    <col min="12045" max="12289" width="9.109375" style="1"/>
    <col min="12290" max="12290" width="10.109375" style="1" customWidth="1"/>
    <col min="12291" max="12299" width="9.109375" style="1"/>
    <col min="12300" max="12300" width="2.5546875" style="1" customWidth="1"/>
    <col min="12301" max="12545" width="9.109375" style="1"/>
    <col min="12546" max="12546" width="10.109375" style="1" customWidth="1"/>
    <col min="12547" max="12555" width="9.109375" style="1"/>
    <col min="12556" max="12556" width="2.5546875" style="1" customWidth="1"/>
    <col min="12557" max="12801" width="9.109375" style="1"/>
    <col min="12802" max="12802" width="10.109375" style="1" customWidth="1"/>
    <col min="12803" max="12811" width="9.109375" style="1"/>
    <col min="12812" max="12812" width="2.5546875" style="1" customWidth="1"/>
    <col min="12813" max="13057" width="9.109375" style="1"/>
    <col min="13058" max="13058" width="10.109375" style="1" customWidth="1"/>
    <col min="13059" max="13067" width="9.109375" style="1"/>
    <col min="13068" max="13068" width="2.5546875" style="1" customWidth="1"/>
    <col min="13069" max="13313" width="9.109375" style="1"/>
    <col min="13314" max="13314" width="10.109375" style="1" customWidth="1"/>
    <col min="13315" max="13323" width="9.109375" style="1"/>
    <col min="13324" max="13324" width="2.5546875" style="1" customWidth="1"/>
    <col min="13325" max="13569" width="9.109375" style="1"/>
    <col min="13570" max="13570" width="10.109375" style="1" customWidth="1"/>
    <col min="13571" max="13579" width="9.109375" style="1"/>
    <col min="13580" max="13580" width="2.5546875" style="1" customWidth="1"/>
    <col min="13581" max="13825" width="9.109375" style="1"/>
    <col min="13826" max="13826" width="10.109375" style="1" customWidth="1"/>
    <col min="13827" max="13835" width="9.109375" style="1"/>
    <col min="13836" max="13836" width="2.5546875" style="1" customWidth="1"/>
    <col min="13837" max="14081" width="9.109375" style="1"/>
    <col min="14082" max="14082" width="10.109375" style="1" customWidth="1"/>
    <col min="14083" max="14091" width="9.109375" style="1"/>
    <col min="14092" max="14092" width="2.5546875" style="1" customWidth="1"/>
    <col min="14093" max="14337" width="9.109375" style="1"/>
    <col min="14338" max="14338" width="10.109375" style="1" customWidth="1"/>
    <col min="14339" max="14347" width="9.109375" style="1"/>
    <col min="14348" max="14348" width="2.5546875" style="1" customWidth="1"/>
    <col min="14349" max="14593" width="9.109375" style="1"/>
    <col min="14594" max="14594" width="10.109375" style="1" customWidth="1"/>
    <col min="14595" max="14603" width="9.109375" style="1"/>
    <col min="14604" max="14604" width="2.5546875" style="1" customWidth="1"/>
    <col min="14605" max="14849" width="9.109375" style="1"/>
    <col min="14850" max="14850" width="10.109375" style="1" customWidth="1"/>
    <col min="14851" max="14859" width="9.109375" style="1"/>
    <col min="14860" max="14860" width="2.5546875" style="1" customWidth="1"/>
    <col min="14861" max="15105" width="9.109375" style="1"/>
    <col min="15106" max="15106" width="10.109375" style="1" customWidth="1"/>
    <col min="15107" max="15115" width="9.109375" style="1"/>
    <col min="15116" max="15116" width="2.5546875" style="1" customWidth="1"/>
    <col min="15117" max="15361" width="9.109375" style="1"/>
    <col min="15362" max="15362" width="10.109375" style="1" customWidth="1"/>
    <col min="15363" max="15371" width="9.109375" style="1"/>
    <col min="15372" max="15372" width="2.5546875" style="1" customWidth="1"/>
    <col min="15373" max="15617" width="9.109375" style="1"/>
    <col min="15618" max="15618" width="10.109375" style="1" customWidth="1"/>
    <col min="15619" max="15627" width="9.109375" style="1"/>
    <col min="15628" max="15628" width="2.5546875" style="1" customWidth="1"/>
    <col min="15629" max="15873" width="9.109375" style="1"/>
    <col min="15874" max="15874" width="10.109375" style="1" customWidth="1"/>
    <col min="15875" max="15883" width="9.109375" style="1"/>
    <col min="15884" max="15884" width="2.5546875" style="1" customWidth="1"/>
    <col min="15885" max="16129" width="9.109375" style="1"/>
    <col min="16130" max="16130" width="10.109375" style="1" customWidth="1"/>
    <col min="16131" max="16139" width="9.109375" style="1"/>
    <col min="16140" max="16140" width="2.5546875" style="1" customWidth="1"/>
    <col min="16141" max="16384" width="9.109375" style="1"/>
  </cols>
  <sheetData>
    <row r="1" spans="1:15" x14ac:dyDescent="0.2">
      <c r="A1" s="27" t="s">
        <v>0</v>
      </c>
      <c r="B1" s="28">
        <v>1.4</v>
      </c>
    </row>
    <row r="2" spans="1:15" x14ac:dyDescent="0.2">
      <c r="A2" s="27" t="s">
        <v>1</v>
      </c>
      <c r="B2" s="28">
        <v>60</v>
      </c>
    </row>
    <row r="3" spans="1:15" x14ac:dyDescent="0.2">
      <c r="A3" s="27" t="s">
        <v>12</v>
      </c>
      <c r="B3" s="27">
        <v>18</v>
      </c>
    </row>
    <row r="4" spans="1:15" x14ac:dyDescent="0.2">
      <c r="A4" s="27" t="s">
        <v>16</v>
      </c>
      <c r="B4" s="28">
        <v>18</v>
      </c>
    </row>
    <row r="5" spans="1:15" ht="10.8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5" x14ac:dyDescent="0.2">
      <c r="A6" s="1" t="s">
        <v>2</v>
      </c>
      <c r="B6" s="1" t="s">
        <v>3</v>
      </c>
      <c r="D6" s="1" t="s">
        <v>4</v>
      </c>
      <c r="G6" s="31" t="s">
        <v>15</v>
      </c>
      <c r="H6" s="31"/>
      <c r="I6" s="31" t="s">
        <v>10</v>
      </c>
      <c r="J6" s="31"/>
      <c r="K6" s="31" t="s">
        <v>13</v>
      </c>
      <c r="L6" s="31"/>
    </row>
    <row r="7" spans="1:15" x14ac:dyDescent="0.2">
      <c r="A7" s="3" t="s">
        <v>5</v>
      </c>
      <c r="B7" s="3" t="s">
        <v>6</v>
      </c>
      <c r="C7" s="3" t="s">
        <v>9</v>
      </c>
      <c r="D7" s="3" t="s">
        <v>6</v>
      </c>
      <c r="E7" s="3" t="s">
        <v>8</v>
      </c>
      <c r="F7" s="3" t="s">
        <v>7</v>
      </c>
      <c r="G7" s="3" t="s">
        <v>4</v>
      </c>
      <c r="H7" s="3" t="s">
        <v>14</v>
      </c>
      <c r="I7" s="3" t="s">
        <v>14</v>
      </c>
      <c r="J7" s="3" t="s">
        <v>11</v>
      </c>
      <c r="K7" s="3" t="s">
        <v>14</v>
      </c>
      <c r="L7" s="3" t="s">
        <v>4</v>
      </c>
      <c r="N7" s="29"/>
      <c r="O7" s="29"/>
    </row>
    <row r="8" spans="1:15" x14ac:dyDescent="0.2">
      <c r="A8" s="1">
        <v>6</v>
      </c>
      <c r="B8" s="2">
        <v>0</v>
      </c>
      <c r="C8" s="12">
        <f>0.00007854*A8^2</f>
        <v>2.8274400000000001E-3</v>
      </c>
      <c r="D8" s="13">
        <f>C8*B8</f>
        <v>0</v>
      </c>
      <c r="E8" s="12">
        <f t="shared" ref="E8:E34" si="0">IF(A8&gt;B$2,0,IF(A8=B$2,1,E9*$B$1))</f>
        <v>20.661046783999989</v>
      </c>
      <c r="F8" s="12">
        <f>C8*E8</f>
        <v>5.8417870118952928E-2</v>
      </c>
      <c r="G8" s="12">
        <f t="shared" ref="G8:G34" si="1">F8/F$35*G$35</f>
        <v>0.35722169620486927</v>
      </c>
      <c r="H8" s="12">
        <f t="shared" ref="H8:H34" si="2">G8/C8</f>
        <v>126.34103507231603</v>
      </c>
      <c r="I8" s="12">
        <f>IF(B8-H8&lt;0,0,B8-H8)</f>
        <v>0</v>
      </c>
      <c r="J8" s="14">
        <f t="shared" ref="J8:J11" si="3">IF(I8&lt;=0,0,I8/B8)</f>
        <v>0</v>
      </c>
      <c r="K8" s="15">
        <f t="shared" ref="K8:K19" si="4">B8-I8</f>
        <v>0</v>
      </c>
      <c r="L8" s="16">
        <f>K8*C8</f>
        <v>0</v>
      </c>
    </row>
    <row r="9" spans="1:15" x14ac:dyDescent="0.2">
      <c r="A9" s="1">
        <f>A8+6</f>
        <v>12</v>
      </c>
      <c r="B9" s="2">
        <v>0</v>
      </c>
      <c r="C9" s="12">
        <f t="shared" ref="C9:C34" si="5">0.00007854*A9^2</f>
        <v>1.130976E-2</v>
      </c>
      <c r="D9" s="13">
        <f t="shared" ref="D9:D34" si="6">C9*B9</f>
        <v>0</v>
      </c>
      <c r="E9" s="12">
        <f t="shared" si="0"/>
        <v>14.757890559999993</v>
      </c>
      <c r="F9" s="12">
        <f>C9*E9</f>
        <v>0.16690820033986553</v>
      </c>
      <c r="G9" s="12">
        <f t="shared" si="1"/>
        <v>1.0206334177281979</v>
      </c>
      <c r="H9" s="12">
        <f t="shared" si="2"/>
        <v>90.243596480225747</v>
      </c>
      <c r="I9" s="12">
        <f t="shared" ref="I9:I34" si="7">IF(B9-H9&lt;0,0,B9-H9)</f>
        <v>0</v>
      </c>
      <c r="J9" s="14">
        <f t="shared" si="3"/>
        <v>0</v>
      </c>
      <c r="K9" s="15">
        <f t="shared" si="4"/>
        <v>0</v>
      </c>
      <c r="L9" s="16">
        <f t="shared" ref="L9:L34" si="8">K9*C9</f>
        <v>0</v>
      </c>
    </row>
    <row r="10" spans="1:15" x14ac:dyDescent="0.2">
      <c r="A10" s="1">
        <f t="shared" ref="A10:A33" si="9">A9+6</f>
        <v>18</v>
      </c>
      <c r="B10" s="2">
        <v>0</v>
      </c>
      <c r="C10" s="12">
        <f t="shared" si="5"/>
        <v>2.5446960000000001E-2</v>
      </c>
      <c r="D10" s="13">
        <f t="shared" si="6"/>
        <v>0</v>
      </c>
      <c r="E10" s="12">
        <f t="shared" si="0"/>
        <v>10.541350399999995</v>
      </c>
      <c r="F10" s="12">
        <f>C10*E10</f>
        <v>0.2682453219747839</v>
      </c>
      <c r="G10" s="12">
        <f t="shared" si="1"/>
        <v>1.6403037070631754</v>
      </c>
      <c r="H10" s="12">
        <f t="shared" si="2"/>
        <v>64.459711771589824</v>
      </c>
      <c r="I10" s="12">
        <f t="shared" si="7"/>
        <v>0</v>
      </c>
      <c r="J10" s="14">
        <f t="shared" si="3"/>
        <v>0</v>
      </c>
      <c r="K10" s="15">
        <f t="shared" si="4"/>
        <v>0</v>
      </c>
      <c r="L10" s="16">
        <f t="shared" si="8"/>
        <v>0</v>
      </c>
    </row>
    <row r="11" spans="1:15" x14ac:dyDescent="0.2">
      <c r="A11" s="1">
        <f t="shared" si="9"/>
        <v>24</v>
      </c>
      <c r="B11" s="2">
        <v>150</v>
      </c>
      <c r="C11" s="12">
        <f t="shared" si="5"/>
        <v>4.5239040000000001E-2</v>
      </c>
      <c r="D11" s="13">
        <f t="shared" si="6"/>
        <v>6.7858559999999999</v>
      </c>
      <c r="E11" s="12">
        <f t="shared" si="0"/>
        <v>7.5295359999999967</v>
      </c>
      <c r="F11" s="12">
        <f>C11*E11</f>
        <v>0.34062898028543986</v>
      </c>
      <c r="G11" s="12">
        <f t="shared" si="1"/>
        <v>2.082925342302445</v>
      </c>
      <c r="H11" s="12">
        <f t="shared" si="2"/>
        <v>46.042651265421306</v>
      </c>
      <c r="I11" s="12">
        <f>IF(B11-H11&lt;0,0,B11-H11)</f>
        <v>103.95734873457869</v>
      </c>
      <c r="J11" s="14">
        <f t="shared" si="3"/>
        <v>0.69304899156385791</v>
      </c>
      <c r="K11" s="15">
        <f t="shared" si="4"/>
        <v>46.042651265421313</v>
      </c>
      <c r="L11" s="16">
        <f t="shared" si="8"/>
        <v>2.0829253423024454</v>
      </c>
    </row>
    <row r="12" spans="1:15" x14ac:dyDescent="0.2">
      <c r="A12" s="1">
        <f t="shared" si="9"/>
        <v>30</v>
      </c>
      <c r="B12" s="2">
        <v>300</v>
      </c>
      <c r="C12" s="12">
        <f t="shared" si="5"/>
        <v>7.0685999999999999E-2</v>
      </c>
      <c r="D12" s="13">
        <f>C12*B12</f>
        <v>21.2058</v>
      </c>
      <c r="E12" s="12">
        <f t="shared" si="0"/>
        <v>5.3782399999999981</v>
      </c>
      <c r="F12" s="12">
        <f>C12*E12</f>
        <v>0.38016627263999986</v>
      </c>
      <c r="G12" s="12">
        <f t="shared" si="1"/>
        <v>2.3246934623911222</v>
      </c>
      <c r="H12" s="12">
        <f t="shared" si="2"/>
        <v>32.887608046729511</v>
      </c>
      <c r="I12" s="12">
        <f t="shared" si="7"/>
        <v>267.1123919532705</v>
      </c>
      <c r="J12" s="14">
        <f>IF(I12&lt;=0,0,I12/B12)</f>
        <v>0.89037463984423504</v>
      </c>
      <c r="K12" s="15">
        <f t="shared" si="4"/>
        <v>32.887608046729497</v>
      </c>
      <c r="L12" s="16">
        <f t="shared" si="8"/>
        <v>2.3246934623911213</v>
      </c>
    </row>
    <row r="13" spans="1:15" x14ac:dyDescent="0.2">
      <c r="A13" s="1">
        <f t="shared" si="9"/>
        <v>36</v>
      </c>
      <c r="B13" s="2">
        <v>150</v>
      </c>
      <c r="C13" s="12">
        <f t="shared" si="5"/>
        <v>0.10178784</v>
      </c>
      <c r="D13" s="13">
        <f t="shared" si="6"/>
        <v>15.268176</v>
      </c>
      <c r="E13" s="12">
        <f t="shared" si="0"/>
        <v>3.8415999999999988</v>
      </c>
      <c r="F13" s="12">
        <f t="shared" ref="F13:F32" si="10">C13*E13</f>
        <v>0.39102816614399988</v>
      </c>
      <c r="G13" s="12">
        <f t="shared" si="1"/>
        <v>2.3911132756022964</v>
      </c>
      <c r="H13" s="12">
        <f t="shared" si="2"/>
        <v>23.491148604806785</v>
      </c>
      <c r="I13" s="12">
        <f t="shared" si="7"/>
        <v>126.50885139519322</v>
      </c>
      <c r="J13" s="14">
        <f t="shared" ref="J13:J34" si="11">IF(I13&lt;=0,0,I13/B13)</f>
        <v>0.84339234263462148</v>
      </c>
      <c r="K13" s="15">
        <f t="shared" si="4"/>
        <v>23.491148604806781</v>
      </c>
      <c r="L13" s="16">
        <f t="shared" si="8"/>
        <v>2.3911132756022959</v>
      </c>
    </row>
    <row r="14" spans="1:15" x14ac:dyDescent="0.2">
      <c r="A14" s="1">
        <f t="shared" si="9"/>
        <v>42</v>
      </c>
      <c r="B14" s="2">
        <v>1</v>
      </c>
      <c r="C14" s="12">
        <f t="shared" si="5"/>
        <v>0.13854456000000001</v>
      </c>
      <c r="D14" s="13">
        <f t="shared" si="6"/>
        <v>0.13854456000000001</v>
      </c>
      <c r="E14" s="12">
        <f t="shared" si="0"/>
        <v>2.7439999999999993</v>
      </c>
      <c r="F14" s="12">
        <f t="shared" si="10"/>
        <v>0.38016627263999991</v>
      </c>
      <c r="G14" s="12">
        <f t="shared" si="1"/>
        <v>2.3246934623911222</v>
      </c>
      <c r="H14" s="12">
        <f t="shared" si="2"/>
        <v>16.779391860576279</v>
      </c>
      <c r="I14" s="12">
        <f t="shared" si="7"/>
        <v>0</v>
      </c>
      <c r="J14" s="14">
        <f t="shared" si="11"/>
        <v>0</v>
      </c>
      <c r="K14" s="15">
        <f t="shared" si="4"/>
        <v>1</v>
      </c>
      <c r="L14" s="16">
        <f t="shared" si="8"/>
        <v>0.13854456000000001</v>
      </c>
    </row>
    <row r="15" spans="1:15" x14ac:dyDescent="0.2">
      <c r="A15" s="1">
        <f t="shared" si="9"/>
        <v>48</v>
      </c>
      <c r="B15" s="2">
        <v>0</v>
      </c>
      <c r="C15" s="12">
        <f t="shared" si="5"/>
        <v>0.18095616</v>
      </c>
      <c r="D15" s="13">
        <f t="shared" si="6"/>
        <v>0</v>
      </c>
      <c r="E15" s="12">
        <f t="shared" si="0"/>
        <v>1.9599999999999997</v>
      </c>
      <c r="F15" s="12">
        <f t="shared" si="10"/>
        <v>0.35467407359999997</v>
      </c>
      <c r="G15" s="12">
        <f t="shared" si="1"/>
        <v>2.1688102273036711</v>
      </c>
      <c r="H15" s="12">
        <f t="shared" si="2"/>
        <v>11.98527990041163</v>
      </c>
      <c r="I15" s="12">
        <f t="shared" si="7"/>
        <v>0</v>
      </c>
      <c r="J15" s="14">
        <f t="shared" si="11"/>
        <v>0</v>
      </c>
      <c r="K15" s="15">
        <f t="shared" si="4"/>
        <v>0</v>
      </c>
      <c r="L15" s="16">
        <f t="shared" si="8"/>
        <v>0</v>
      </c>
    </row>
    <row r="16" spans="1:15" x14ac:dyDescent="0.2">
      <c r="A16" s="1">
        <f t="shared" si="9"/>
        <v>54</v>
      </c>
      <c r="B16" s="2">
        <v>0</v>
      </c>
      <c r="C16" s="12">
        <f t="shared" si="5"/>
        <v>0.22902264</v>
      </c>
      <c r="D16" s="13">
        <f t="shared" si="6"/>
        <v>0</v>
      </c>
      <c r="E16" s="12">
        <f t="shared" si="0"/>
        <v>1.4</v>
      </c>
      <c r="F16" s="12">
        <f t="shared" si="10"/>
        <v>0.32063169599999997</v>
      </c>
      <c r="G16" s="12">
        <f t="shared" si="1"/>
        <v>1.9606431742365777</v>
      </c>
      <c r="H16" s="12">
        <f t="shared" si="2"/>
        <v>8.5609142145797357</v>
      </c>
      <c r="I16" s="12">
        <f t="shared" si="7"/>
        <v>0</v>
      </c>
      <c r="J16" s="14">
        <f t="shared" si="11"/>
        <v>0</v>
      </c>
      <c r="K16" s="15">
        <f t="shared" si="4"/>
        <v>0</v>
      </c>
      <c r="L16" s="16">
        <f t="shared" si="8"/>
        <v>0</v>
      </c>
    </row>
    <row r="17" spans="1:12" x14ac:dyDescent="0.2">
      <c r="A17" s="1">
        <f t="shared" si="9"/>
        <v>60</v>
      </c>
      <c r="B17" s="2">
        <v>0</v>
      </c>
      <c r="C17" s="12">
        <f t="shared" si="5"/>
        <v>0.282744</v>
      </c>
      <c r="D17" s="13">
        <f t="shared" si="6"/>
        <v>0</v>
      </c>
      <c r="E17" s="12">
        <f t="shared" si="0"/>
        <v>1</v>
      </c>
      <c r="F17" s="12">
        <f t="shared" si="10"/>
        <v>0.282744</v>
      </c>
      <c r="G17" s="12">
        <f t="shared" si="1"/>
        <v>1.7289622347765237</v>
      </c>
      <c r="H17" s="12">
        <f t="shared" si="2"/>
        <v>6.1149387246998126</v>
      </c>
      <c r="I17" s="12">
        <f t="shared" si="7"/>
        <v>0</v>
      </c>
      <c r="J17" s="14">
        <f t="shared" si="11"/>
        <v>0</v>
      </c>
      <c r="K17" s="15">
        <f t="shared" si="4"/>
        <v>0</v>
      </c>
      <c r="L17" s="16">
        <f t="shared" si="8"/>
        <v>0</v>
      </c>
    </row>
    <row r="18" spans="1:12" x14ac:dyDescent="0.2">
      <c r="A18" s="1">
        <f t="shared" si="9"/>
        <v>66</v>
      </c>
      <c r="B18" s="2">
        <v>0</v>
      </c>
      <c r="C18" s="12">
        <f t="shared" si="5"/>
        <v>0.34212024000000002</v>
      </c>
      <c r="D18" s="13">
        <f t="shared" si="6"/>
        <v>0</v>
      </c>
      <c r="E18" s="12">
        <f t="shared" si="0"/>
        <v>0</v>
      </c>
      <c r="F18" s="12">
        <f t="shared" si="10"/>
        <v>0</v>
      </c>
      <c r="G18" s="12">
        <f t="shared" si="1"/>
        <v>0</v>
      </c>
      <c r="H18" s="12">
        <f t="shared" si="2"/>
        <v>0</v>
      </c>
      <c r="I18" s="12">
        <f t="shared" si="7"/>
        <v>0</v>
      </c>
      <c r="J18" s="14">
        <f t="shared" si="11"/>
        <v>0</v>
      </c>
      <c r="K18" s="15">
        <f t="shared" si="4"/>
        <v>0</v>
      </c>
      <c r="L18" s="16">
        <f t="shared" si="8"/>
        <v>0</v>
      </c>
    </row>
    <row r="19" spans="1:12" x14ac:dyDescent="0.2">
      <c r="A19" s="1">
        <f t="shared" si="9"/>
        <v>72</v>
      </c>
      <c r="B19" s="2">
        <v>0</v>
      </c>
      <c r="C19" s="12">
        <f t="shared" si="5"/>
        <v>0.40715136000000002</v>
      </c>
      <c r="D19" s="13">
        <f t="shared" si="6"/>
        <v>0</v>
      </c>
      <c r="E19" s="12">
        <f t="shared" si="0"/>
        <v>0</v>
      </c>
      <c r="F19" s="12">
        <f t="shared" si="10"/>
        <v>0</v>
      </c>
      <c r="G19" s="12">
        <f t="shared" si="1"/>
        <v>0</v>
      </c>
      <c r="H19" s="12">
        <f t="shared" si="2"/>
        <v>0</v>
      </c>
      <c r="I19" s="12">
        <f t="shared" si="7"/>
        <v>0</v>
      </c>
      <c r="J19" s="14">
        <f t="shared" si="11"/>
        <v>0</v>
      </c>
      <c r="K19" s="15">
        <f t="shared" si="4"/>
        <v>0</v>
      </c>
      <c r="L19" s="16">
        <f t="shared" si="8"/>
        <v>0</v>
      </c>
    </row>
    <row r="20" spans="1:12" x14ac:dyDescent="0.2">
      <c r="A20" s="1">
        <f t="shared" si="9"/>
        <v>78</v>
      </c>
      <c r="B20" s="2">
        <v>0</v>
      </c>
      <c r="C20" s="12">
        <f t="shared" si="5"/>
        <v>0.47783736000000004</v>
      </c>
      <c r="D20" s="13">
        <f t="shared" si="6"/>
        <v>0</v>
      </c>
      <c r="E20" s="12">
        <f t="shared" si="0"/>
        <v>0</v>
      </c>
      <c r="F20" s="12">
        <f t="shared" si="10"/>
        <v>0</v>
      </c>
      <c r="G20" s="12">
        <f t="shared" si="1"/>
        <v>0</v>
      </c>
      <c r="H20" s="12">
        <f t="shared" si="2"/>
        <v>0</v>
      </c>
      <c r="I20" s="12">
        <f t="shared" si="7"/>
        <v>0</v>
      </c>
      <c r="J20" s="14">
        <f t="shared" si="11"/>
        <v>0</v>
      </c>
      <c r="K20" s="15">
        <f>B20-I20</f>
        <v>0</v>
      </c>
      <c r="L20" s="16">
        <f t="shared" si="8"/>
        <v>0</v>
      </c>
    </row>
    <row r="21" spans="1:12" x14ac:dyDescent="0.2">
      <c r="A21" s="1">
        <f t="shared" si="9"/>
        <v>84</v>
      </c>
      <c r="B21" s="2">
        <v>0</v>
      </c>
      <c r="C21" s="12">
        <f t="shared" si="5"/>
        <v>0.55417824000000004</v>
      </c>
      <c r="D21" s="13">
        <f t="shared" si="6"/>
        <v>0</v>
      </c>
      <c r="E21" s="12">
        <f t="shared" si="0"/>
        <v>0</v>
      </c>
      <c r="F21" s="12">
        <f t="shared" si="10"/>
        <v>0</v>
      </c>
      <c r="G21" s="12">
        <f t="shared" si="1"/>
        <v>0</v>
      </c>
      <c r="H21" s="12">
        <f t="shared" si="2"/>
        <v>0</v>
      </c>
      <c r="I21" s="12">
        <f t="shared" si="7"/>
        <v>0</v>
      </c>
      <c r="J21" s="14">
        <f t="shared" si="11"/>
        <v>0</v>
      </c>
      <c r="K21" s="15">
        <f t="shared" ref="K21:K34" si="12">B21-I21</f>
        <v>0</v>
      </c>
      <c r="L21" s="16">
        <f t="shared" si="8"/>
        <v>0</v>
      </c>
    </row>
    <row r="22" spans="1:12" x14ac:dyDescent="0.2">
      <c r="A22" s="1">
        <f t="shared" si="9"/>
        <v>90</v>
      </c>
      <c r="B22" s="2">
        <v>0</v>
      </c>
      <c r="C22" s="12">
        <f t="shared" si="5"/>
        <v>0.63617400000000002</v>
      </c>
      <c r="D22" s="13">
        <f>C22*B22</f>
        <v>0</v>
      </c>
      <c r="E22" s="12">
        <f t="shared" si="0"/>
        <v>0</v>
      </c>
      <c r="F22" s="12">
        <f t="shared" si="10"/>
        <v>0</v>
      </c>
      <c r="G22" s="12">
        <f t="shared" si="1"/>
        <v>0</v>
      </c>
      <c r="H22" s="12">
        <f t="shared" si="2"/>
        <v>0</v>
      </c>
      <c r="I22" s="12">
        <f t="shared" ref="I22:I32" si="13">IF(B22-H22&lt;0,0,B22-H22)</f>
        <v>0</v>
      </c>
      <c r="J22" s="14">
        <f t="shared" si="11"/>
        <v>0</v>
      </c>
      <c r="K22" s="15">
        <f t="shared" si="12"/>
        <v>0</v>
      </c>
      <c r="L22" s="16">
        <f t="shared" ref="L22:L32" si="14">K22*C22</f>
        <v>0</v>
      </c>
    </row>
    <row r="23" spans="1:12" x14ac:dyDescent="0.2">
      <c r="A23" s="1">
        <f t="shared" si="9"/>
        <v>96</v>
      </c>
      <c r="B23" s="2">
        <v>0</v>
      </c>
      <c r="C23" s="12">
        <f t="shared" si="5"/>
        <v>0.72382464000000002</v>
      </c>
      <c r="D23" s="13">
        <f>C23*B23</f>
        <v>0</v>
      </c>
      <c r="E23" s="12">
        <f t="shared" si="0"/>
        <v>0</v>
      </c>
      <c r="F23" s="12">
        <f t="shared" si="10"/>
        <v>0</v>
      </c>
      <c r="G23" s="12">
        <f t="shared" si="1"/>
        <v>0</v>
      </c>
      <c r="H23" s="12">
        <f t="shared" si="2"/>
        <v>0</v>
      </c>
      <c r="I23" s="12">
        <f t="shared" si="13"/>
        <v>0</v>
      </c>
      <c r="J23" s="14">
        <f>IF(I23&lt;=0,0,I23/B23)</f>
        <v>0</v>
      </c>
      <c r="K23" s="15">
        <f t="shared" si="12"/>
        <v>0</v>
      </c>
      <c r="L23" s="16">
        <f t="shared" si="14"/>
        <v>0</v>
      </c>
    </row>
    <row r="24" spans="1:12" x14ac:dyDescent="0.2">
      <c r="A24" s="1">
        <f t="shared" si="9"/>
        <v>102</v>
      </c>
      <c r="B24" s="2">
        <v>0</v>
      </c>
      <c r="C24" s="12">
        <f t="shared" si="5"/>
        <v>0.81713016000000005</v>
      </c>
      <c r="D24" s="13">
        <f t="shared" ref="D24:D32" si="15">C24*B24</f>
        <v>0</v>
      </c>
      <c r="E24" s="12">
        <f t="shared" si="0"/>
        <v>0</v>
      </c>
      <c r="F24" s="12">
        <f t="shared" si="10"/>
        <v>0</v>
      </c>
      <c r="G24" s="12">
        <f t="shared" si="1"/>
        <v>0</v>
      </c>
      <c r="H24" s="12">
        <f t="shared" si="2"/>
        <v>0</v>
      </c>
      <c r="I24" s="12">
        <f t="shared" si="13"/>
        <v>0</v>
      </c>
      <c r="J24" s="14">
        <f t="shared" ref="J24:J32" si="16">IF(I24&lt;=0,0,I24/B24)</f>
        <v>0</v>
      </c>
      <c r="K24" s="15">
        <f t="shared" si="12"/>
        <v>0</v>
      </c>
      <c r="L24" s="16">
        <f t="shared" si="14"/>
        <v>0</v>
      </c>
    </row>
    <row r="25" spans="1:12" x14ac:dyDescent="0.2">
      <c r="A25" s="1">
        <f t="shared" si="9"/>
        <v>108</v>
      </c>
      <c r="B25" s="2">
        <v>0</v>
      </c>
      <c r="C25" s="12">
        <f t="shared" si="5"/>
        <v>0.91609056</v>
      </c>
      <c r="D25" s="13">
        <f t="shared" si="15"/>
        <v>0</v>
      </c>
      <c r="E25" s="12">
        <f t="shared" si="0"/>
        <v>0</v>
      </c>
      <c r="F25" s="12">
        <f t="shared" si="10"/>
        <v>0</v>
      </c>
      <c r="G25" s="12">
        <f t="shared" si="1"/>
        <v>0</v>
      </c>
      <c r="H25" s="12">
        <f t="shared" si="2"/>
        <v>0</v>
      </c>
      <c r="I25" s="12">
        <f t="shared" si="13"/>
        <v>0</v>
      </c>
      <c r="J25" s="14">
        <f t="shared" si="16"/>
        <v>0</v>
      </c>
      <c r="K25" s="15">
        <f t="shared" si="12"/>
        <v>0</v>
      </c>
      <c r="L25" s="16">
        <f t="shared" si="14"/>
        <v>0</v>
      </c>
    </row>
    <row r="26" spans="1:12" x14ac:dyDescent="0.2">
      <c r="A26" s="1">
        <f t="shared" si="9"/>
        <v>114</v>
      </c>
      <c r="B26" s="2">
        <v>0</v>
      </c>
      <c r="C26" s="12">
        <f t="shared" si="5"/>
        <v>1.02070584</v>
      </c>
      <c r="D26" s="13">
        <f t="shared" si="15"/>
        <v>0</v>
      </c>
      <c r="E26" s="12">
        <f t="shared" si="0"/>
        <v>0</v>
      </c>
      <c r="F26" s="12">
        <f t="shared" si="10"/>
        <v>0</v>
      </c>
      <c r="G26" s="12">
        <f t="shared" si="1"/>
        <v>0</v>
      </c>
      <c r="H26" s="12">
        <f t="shared" si="2"/>
        <v>0</v>
      </c>
      <c r="I26" s="12">
        <f t="shared" si="13"/>
        <v>0</v>
      </c>
      <c r="J26" s="14">
        <f t="shared" si="16"/>
        <v>0</v>
      </c>
      <c r="K26" s="15">
        <f t="shared" si="12"/>
        <v>0</v>
      </c>
      <c r="L26" s="16">
        <f t="shared" si="14"/>
        <v>0</v>
      </c>
    </row>
    <row r="27" spans="1:12" x14ac:dyDescent="0.2">
      <c r="A27" s="1">
        <f t="shared" si="9"/>
        <v>120</v>
      </c>
      <c r="B27" s="2">
        <v>0</v>
      </c>
      <c r="C27" s="12">
        <f t="shared" si="5"/>
        <v>1.130976</v>
      </c>
      <c r="D27" s="13">
        <f t="shared" si="15"/>
        <v>0</v>
      </c>
      <c r="E27" s="12">
        <f t="shared" si="0"/>
        <v>0</v>
      </c>
      <c r="F27" s="12">
        <f t="shared" si="10"/>
        <v>0</v>
      </c>
      <c r="G27" s="12">
        <f t="shared" si="1"/>
        <v>0</v>
      </c>
      <c r="H27" s="12">
        <f t="shared" si="2"/>
        <v>0</v>
      </c>
      <c r="I27" s="12">
        <f t="shared" si="13"/>
        <v>0</v>
      </c>
      <c r="J27" s="14">
        <f t="shared" si="16"/>
        <v>0</v>
      </c>
      <c r="K27" s="15">
        <f t="shared" si="12"/>
        <v>0</v>
      </c>
      <c r="L27" s="16">
        <f t="shared" si="14"/>
        <v>0</v>
      </c>
    </row>
    <row r="28" spans="1:12" x14ac:dyDescent="0.2">
      <c r="A28" s="1">
        <f t="shared" si="9"/>
        <v>126</v>
      </c>
      <c r="B28" s="2">
        <v>0</v>
      </c>
      <c r="C28" s="12">
        <f t="shared" si="5"/>
        <v>1.24690104</v>
      </c>
      <c r="D28" s="13">
        <f t="shared" si="15"/>
        <v>0</v>
      </c>
      <c r="E28" s="12">
        <f t="shared" si="0"/>
        <v>0</v>
      </c>
      <c r="F28" s="12">
        <f t="shared" si="10"/>
        <v>0</v>
      </c>
      <c r="G28" s="12">
        <f t="shared" si="1"/>
        <v>0</v>
      </c>
      <c r="H28" s="12">
        <f t="shared" si="2"/>
        <v>0</v>
      </c>
      <c r="I28" s="12">
        <f t="shared" si="13"/>
        <v>0</v>
      </c>
      <c r="J28" s="14">
        <f t="shared" si="16"/>
        <v>0</v>
      </c>
      <c r="K28" s="15">
        <f t="shared" si="12"/>
        <v>0</v>
      </c>
      <c r="L28" s="16">
        <f t="shared" si="14"/>
        <v>0</v>
      </c>
    </row>
    <row r="29" spans="1:12" x14ac:dyDescent="0.2">
      <c r="A29" s="1">
        <f t="shared" si="9"/>
        <v>132</v>
      </c>
      <c r="B29" s="2">
        <v>0</v>
      </c>
      <c r="C29" s="12">
        <f t="shared" si="5"/>
        <v>1.3684809600000001</v>
      </c>
      <c r="D29" s="13">
        <f t="shared" si="15"/>
        <v>0</v>
      </c>
      <c r="E29" s="12">
        <f t="shared" si="0"/>
        <v>0</v>
      </c>
      <c r="F29" s="12">
        <f t="shared" si="10"/>
        <v>0</v>
      </c>
      <c r="G29" s="12">
        <f t="shared" si="1"/>
        <v>0</v>
      </c>
      <c r="H29" s="12">
        <f t="shared" si="2"/>
        <v>0</v>
      </c>
      <c r="I29" s="12">
        <f t="shared" si="13"/>
        <v>0</v>
      </c>
      <c r="J29" s="14">
        <f t="shared" si="16"/>
        <v>0</v>
      </c>
      <c r="K29" s="15">
        <f t="shared" si="12"/>
        <v>0</v>
      </c>
      <c r="L29" s="16">
        <f t="shared" si="14"/>
        <v>0</v>
      </c>
    </row>
    <row r="30" spans="1:12" x14ac:dyDescent="0.2">
      <c r="A30" s="1">
        <f t="shared" si="9"/>
        <v>138</v>
      </c>
      <c r="B30" s="2"/>
      <c r="C30" s="12">
        <f t="shared" si="5"/>
        <v>1.4957157600000002</v>
      </c>
      <c r="D30" s="13">
        <f t="shared" si="15"/>
        <v>0</v>
      </c>
      <c r="E30" s="12">
        <f t="shared" si="0"/>
        <v>0</v>
      </c>
      <c r="F30" s="12">
        <f t="shared" si="10"/>
        <v>0</v>
      </c>
      <c r="G30" s="12">
        <f t="shared" si="1"/>
        <v>0</v>
      </c>
      <c r="H30" s="12">
        <f t="shared" si="2"/>
        <v>0</v>
      </c>
      <c r="I30" s="12">
        <f t="shared" si="13"/>
        <v>0</v>
      </c>
      <c r="J30" s="14">
        <f t="shared" si="16"/>
        <v>0</v>
      </c>
      <c r="K30" s="15">
        <f t="shared" si="12"/>
        <v>0</v>
      </c>
      <c r="L30" s="16">
        <f t="shared" si="14"/>
        <v>0</v>
      </c>
    </row>
    <row r="31" spans="1:12" x14ac:dyDescent="0.2">
      <c r="A31" s="1">
        <f t="shared" si="9"/>
        <v>144</v>
      </c>
      <c r="B31" s="2"/>
      <c r="C31" s="12">
        <f t="shared" si="5"/>
        <v>1.6286054400000001</v>
      </c>
      <c r="D31" s="13">
        <f t="shared" si="15"/>
        <v>0</v>
      </c>
      <c r="E31" s="12">
        <f t="shared" si="0"/>
        <v>0</v>
      </c>
      <c r="F31" s="12">
        <f t="shared" si="10"/>
        <v>0</v>
      </c>
      <c r="G31" s="12">
        <f t="shared" si="1"/>
        <v>0</v>
      </c>
      <c r="H31" s="12">
        <f t="shared" si="2"/>
        <v>0</v>
      </c>
      <c r="I31" s="12">
        <f t="shared" si="13"/>
        <v>0</v>
      </c>
      <c r="J31" s="14">
        <f t="shared" si="16"/>
        <v>0</v>
      </c>
      <c r="K31" s="15">
        <f t="shared" si="12"/>
        <v>0</v>
      </c>
      <c r="L31" s="16">
        <f t="shared" si="14"/>
        <v>0</v>
      </c>
    </row>
    <row r="32" spans="1:12" x14ac:dyDescent="0.2">
      <c r="A32" s="1">
        <f t="shared" si="9"/>
        <v>150</v>
      </c>
      <c r="B32" s="2"/>
      <c r="C32" s="12">
        <f t="shared" si="5"/>
        <v>1.76715</v>
      </c>
      <c r="D32" s="13">
        <f t="shared" si="15"/>
        <v>0</v>
      </c>
      <c r="E32" s="12">
        <f t="shared" si="0"/>
        <v>0</v>
      </c>
      <c r="F32" s="12">
        <f t="shared" si="10"/>
        <v>0</v>
      </c>
      <c r="G32" s="12">
        <f t="shared" si="1"/>
        <v>0</v>
      </c>
      <c r="H32" s="12">
        <f t="shared" si="2"/>
        <v>0</v>
      </c>
      <c r="I32" s="12">
        <f t="shared" si="13"/>
        <v>0</v>
      </c>
      <c r="J32" s="14">
        <f t="shared" si="16"/>
        <v>0</v>
      </c>
      <c r="K32" s="15">
        <f t="shared" si="12"/>
        <v>0</v>
      </c>
      <c r="L32" s="16">
        <f t="shared" si="14"/>
        <v>0</v>
      </c>
    </row>
    <row r="33" spans="1:35" x14ac:dyDescent="0.2">
      <c r="A33" s="1">
        <f t="shared" si="9"/>
        <v>156</v>
      </c>
      <c r="B33" s="2"/>
      <c r="C33" s="12">
        <f t="shared" si="5"/>
        <v>1.9113494400000002</v>
      </c>
      <c r="D33" s="13">
        <f t="shared" si="6"/>
        <v>0</v>
      </c>
      <c r="E33" s="12">
        <f t="shared" si="0"/>
        <v>0</v>
      </c>
      <c r="F33" s="12">
        <f>C33*E33</f>
        <v>0</v>
      </c>
      <c r="G33" s="12">
        <f t="shared" si="1"/>
        <v>0</v>
      </c>
      <c r="H33" s="12">
        <f t="shared" si="2"/>
        <v>0</v>
      </c>
      <c r="I33" s="12">
        <f t="shared" si="7"/>
        <v>0</v>
      </c>
      <c r="J33" s="14">
        <f t="shared" si="11"/>
        <v>0</v>
      </c>
      <c r="K33" s="15">
        <f t="shared" si="12"/>
        <v>0</v>
      </c>
      <c r="L33" s="16">
        <f t="shared" si="8"/>
        <v>0</v>
      </c>
    </row>
    <row r="34" spans="1:35" ht="10.8" thickBot="1" x14ac:dyDescent="0.25">
      <c r="A34" s="20">
        <f t="shared" ref="A34" si="17">A33+2</f>
        <v>158</v>
      </c>
      <c r="B34" s="21"/>
      <c r="C34" s="22">
        <f t="shared" si="5"/>
        <v>1.9606725600000001</v>
      </c>
      <c r="D34" s="23">
        <f t="shared" si="6"/>
        <v>0</v>
      </c>
      <c r="E34" s="22">
        <f t="shared" si="0"/>
        <v>0</v>
      </c>
      <c r="F34" s="22">
        <f>C34*E34</f>
        <v>0</v>
      </c>
      <c r="G34" s="22">
        <f t="shared" si="1"/>
        <v>0</v>
      </c>
      <c r="H34" s="22">
        <f t="shared" si="2"/>
        <v>0</v>
      </c>
      <c r="I34" s="22">
        <f t="shared" si="7"/>
        <v>0</v>
      </c>
      <c r="J34" s="24">
        <f t="shared" si="11"/>
        <v>0</v>
      </c>
      <c r="K34" s="25">
        <f t="shared" si="12"/>
        <v>0</v>
      </c>
      <c r="L34" s="26">
        <f t="shared" si="8"/>
        <v>0</v>
      </c>
    </row>
    <row r="35" spans="1:35" ht="11.4" thickTop="1" thickBot="1" x14ac:dyDescent="0.25">
      <c r="A35" s="17"/>
      <c r="B35" s="17">
        <v>202</v>
      </c>
      <c r="C35" s="18"/>
      <c r="D35" s="19">
        <f>SUM(D8:D34)</f>
        <v>43.398376560000003</v>
      </c>
      <c r="E35" s="18"/>
      <c r="F35" s="18">
        <f>SUM(F8:F34)</f>
        <v>2.9436108537430417</v>
      </c>
      <c r="G35" s="18">
        <f>B4</f>
        <v>18</v>
      </c>
      <c r="H35" s="18">
        <f>SUM(H8:H34)</f>
        <v>426.90627594135657</v>
      </c>
      <c r="I35" s="17"/>
      <c r="J35" s="17"/>
      <c r="K35" s="19">
        <f>SUM(K8:K34)</f>
        <v>103.42140791695759</v>
      </c>
      <c r="L35" s="19">
        <f>SUM(L8:L34)</f>
        <v>6.9372766402958614</v>
      </c>
    </row>
    <row r="38" spans="1:35" x14ac:dyDescent="0.2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x14ac:dyDescent="0.2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2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2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x14ac:dyDescent="0.2">
      <c r="G45" s="4"/>
      <c r="H45" s="4"/>
      <c r="I45" s="4"/>
      <c r="J45" s="4"/>
      <c r="K45" s="4"/>
      <c r="L45" s="5"/>
      <c r="M45" s="6"/>
      <c r="N45" s="6"/>
      <c r="O45" s="6"/>
      <c r="P45" s="6"/>
      <c r="Q45" s="9"/>
      <c r="R45" s="9"/>
      <c r="S45" s="10"/>
      <c r="T45" s="5"/>
      <c r="U45" s="4"/>
      <c r="V45" s="5"/>
      <c r="W45" s="5"/>
      <c r="X45" s="5"/>
      <c r="Y45" s="6"/>
      <c r="Z45" s="6"/>
      <c r="AA45" s="4"/>
      <c r="AB45" s="4"/>
      <c r="AC45" s="9"/>
      <c r="AD45" s="6"/>
      <c r="AE45" s="9"/>
      <c r="AF45" s="10"/>
      <c r="AG45" s="5"/>
      <c r="AH45" s="4"/>
      <c r="AI45" s="4"/>
    </row>
    <row r="46" spans="1:35" x14ac:dyDescent="0.2">
      <c r="G46" s="4"/>
      <c r="H46" s="4"/>
      <c r="I46" s="4"/>
      <c r="J46" s="4"/>
      <c r="K46" s="4"/>
      <c r="L46" s="5"/>
      <c r="M46" s="6"/>
      <c r="N46" s="6"/>
      <c r="O46" s="6"/>
      <c r="P46" s="6"/>
      <c r="Q46" s="9"/>
      <c r="R46" s="9"/>
      <c r="S46" s="10"/>
      <c r="T46" s="5"/>
      <c r="U46" s="4"/>
      <c r="V46" s="5"/>
      <c r="W46" s="5"/>
      <c r="X46" s="5"/>
      <c r="Y46" s="6"/>
      <c r="Z46" s="6"/>
      <c r="AA46" s="4"/>
      <c r="AB46" s="4"/>
      <c r="AC46" s="9"/>
      <c r="AD46" s="6"/>
      <c r="AE46" s="9"/>
      <c r="AF46" s="10"/>
      <c r="AG46" s="5"/>
      <c r="AH46" s="4"/>
      <c r="AI46" s="4"/>
    </row>
    <row r="47" spans="1:35" x14ac:dyDescent="0.2">
      <c r="G47" s="4"/>
      <c r="H47" s="4"/>
      <c r="I47" s="4"/>
      <c r="J47" s="4"/>
      <c r="K47" s="4"/>
      <c r="L47" s="5"/>
      <c r="M47" s="6"/>
      <c r="N47" s="6"/>
      <c r="O47" s="6"/>
      <c r="P47" s="6"/>
      <c r="Q47" s="9"/>
      <c r="R47" s="9"/>
      <c r="S47" s="10"/>
      <c r="T47" s="5"/>
      <c r="U47" s="4"/>
      <c r="V47" s="5"/>
      <c r="W47" s="5"/>
      <c r="X47" s="5"/>
      <c r="Y47" s="6"/>
      <c r="Z47" s="6"/>
      <c r="AA47" s="4"/>
      <c r="AB47" s="4"/>
      <c r="AC47" s="9"/>
      <c r="AD47" s="6"/>
      <c r="AE47" s="9"/>
      <c r="AF47" s="10"/>
      <c r="AG47" s="5"/>
      <c r="AH47" s="4"/>
      <c r="AI47" s="4"/>
    </row>
    <row r="48" spans="1:35" x14ac:dyDescent="0.2">
      <c r="G48" s="4"/>
      <c r="H48" s="4"/>
      <c r="I48" s="4"/>
      <c r="J48" s="4"/>
      <c r="K48" s="4"/>
      <c r="L48" s="5"/>
      <c r="M48" s="6"/>
      <c r="N48" s="6"/>
      <c r="O48" s="6"/>
      <c r="P48" s="6"/>
      <c r="Q48" s="9"/>
      <c r="R48" s="9"/>
      <c r="S48" s="10"/>
      <c r="T48" s="5"/>
      <c r="U48" s="4"/>
      <c r="V48" s="5"/>
      <c r="W48" s="5"/>
      <c r="X48" s="5"/>
      <c r="Y48" s="6"/>
      <c r="Z48" s="6"/>
      <c r="AA48" s="4"/>
      <c r="AB48" s="4"/>
      <c r="AC48" s="9"/>
      <c r="AD48" s="6"/>
      <c r="AE48" s="9"/>
      <c r="AF48" s="10"/>
      <c r="AG48" s="5"/>
      <c r="AH48" s="4"/>
      <c r="AI48" s="4"/>
    </row>
    <row r="49" spans="7:35" x14ac:dyDescent="0.2">
      <c r="G49" s="4"/>
      <c r="H49" s="4"/>
      <c r="I49" s="4"/>
      <c r="J49" s="4"/>
      <c r="K49" s="4"/>
      <c r="L49" s="5"/>
      <c r="M49" s="6"/>
      <c r="N49" s="6"/>
      <c r="O49" s="6"/>
      <c r="P49" s="6"/>
      <c r="Q49" s="9"/>
      <c r="R49" s="9"/>
      <c r="S49" s="10"/>
      <c r="T49" s="5"/>
      <c r="U49" s="4"/>
      <c r="V49" s="5"/>
      <c r="W49" s="5"/>
      <c r="X49" s="5"/>
      <c r="Y49" s="6"/>
      <c r="Z49" s="6"/>
      <c r="AA49" s="4"/>
      <c r="AB49" s="4"/>
      <c r="AC49" s="9"/>
      <c r="AD49" s="6"/>
      <c r="AE49" s="9"/>
      <c r="AF49" s="10"/>
      <c r="AG49" s="5"/>
      <c r="AH49" s="4"/>
      <c r="AI49" s="4"/>
    </row>
    <row r="50" spans="7:35" x14ac:dyDescent="0.2">
      <c r="G50" s="4"/>
      <c r="H50" s="4"/>
      <c r="I50" s="4"/>
      <c r="J50" s="4"/>
      <c r="K50" s="4"/>
      <c r="L50" s="5"/>
      <c r="M50" s="6"/>
      <c r="N50" s="6"/>
      <c r="O50" s="6"/>
      <c r="P50" s="6"/>
      <c r="Q50" s="9"/>
      <c r="R50" s="9"/>
      <c r="S50" s="10"/>
      <c r="T50" s="5"/>
      <c r="U50" s="4"/>
      <c r="V50" s="5"/>
      <c r="W50" s="5"/>
      <c r="X50" s="5"/>
      <c r="Y50" s="6"/>
      <c r="Z50" s="6"/>
      <c r="AA50" s="4"/>
      <c r="AB50" s="4"/>
      <c r="AC50" s="9"/>
      <c r="AD50" s="6"/>
      <c r="AE50" s="9"/>
      <c r="AF50" s="10"/>
      <c r="AG50" s="5"/>
      <c r="AH50" s="4"/>
      <c r="AI50" s="4"/>
    </row>
    <row r="51" spans="7:35" x14ac:dyDescent="0.2">
      <c r="G51" s="4"/>
      <c r="H51" s="4"/>
      <c r="I51" s="4"/>
      <c r="J51" s="4"/>
      <c r="K51" s="4"/>
      <c r="L51" s="5"/>
      <c r="M51" s="6"/>
      <c r="N51" s="6"/>
      <c r="O51" s="6"/>
      <c r="P51" s="6"/>
      <c r="Q51" s="9"/>
      <c r="R51" s="9"/>
      <c r="S51" s="10"/>
      <c r="T51" s="5"/>
      <c r="U51" s="4"/>
      <c r="V51" s="5"/>
      <c r="W51" s="5"/>
      <c r="X51" s="5"/>
      <c r="Y51" s="6"/>
      <c r="Z51" s="6"/>
      <c r="AA51" s="4"/>
      <c r="AB51" s="4"/>
      <c r="AC51" s="9"/>
      <c r="AD51" s="6"/>
      <c r="AE51" s="9"/>
      <c r="AF51" s="10"/>
      <c r="AG51" s="5"/>
      <c r="AH51" s="4"/>
      <c r="AI51" s="4"/>
    </row>
    <row r="52" spans="7:35" x14ac:dyDescent="0.2">
      <c r="G52" s="4"/>
      <c r="H52" s="4"/>
      <c r="I52" s="4"/>
      <c r="J52" s="4"/>
      <c r="K52" s="4"/>
      <c r="L52" s="5"/>
      <c r="M52" s="6"/>
      <c r="N52" s="6"/>
      <c r="O52" s="6"/>
      <c r="P52" s="6"/>
      <c r="Q52" s="9"/>
      <c r="R52" s="9"/>
      <c r="S52" s="10"/>
      <c r="T52" s="5"/>
      <c r="U52" s="4"/>
      <c r="V52" s="5"/>
      <c r="W52" s="5"/>
      <c r="X52" s="5"/>
      <c r="Y52" s="6"/>
      <c r="Z52" s="6"/>
      <c r="AA52" s="4"/>
      <c r="AB52" s="4"/>
      <c r="AC52" s="9"/>
      <c r="AD52" s="6"/>
      <c r="AE52" s="9"/>
      <c r="AF52" s="10"/>
      <c r="AG52" s="5"/>
      <c r="AH52" s="4"/>
      <c r="AI52" s="4"/>
    </row>
    <row r="53" spans="7:35" x14ac:dyDescent="0.2">
      <c r="G53" s="4"/>
      <c r="H53" s="4"/>
      <c r="I53" s="4"/>
      <c r="J53" s="4"/>
      <c r="K53" s="4"/>
      <c r="L53" s="5"/>
      <c r="M53" s="6"/>
      <c r="N53" s="6"/>
      <c r="O53" s="6"/>
      <c r="P53" s="6"/>
      <c r="Q53" s="9"/>
      <c r="R53" s="9"/>
      <c r="S53" s="10"/>
      <c r="T53" s="5"/>
      <c r="U53" s="4"/>
      <c r="V53" s="5"/>
      <c r="W53" s="5"/>
      <c r="X53" s="5"/>
      <c r="Y53" s="6"/>
      <c r="Z53" s="6"/>
      <c r="AA53" s="4"/>
      <c r="AB53" s="4"/>
      <c r="AC53" s="9"/>
      <c r="AD53" s="6"/>
      <c r="AE53" s="9"/>
      <c r="AF53" s="10"/>
      <c r="AG53" s="5"/>
      <c r="AH53" s="4"/>
      <c r="AI53" s="4"/>
    </row>
    <row r="54" spans="7:35" x14ac:dyDescent="0.2">
      <c r="G54" s="4"/>
      <c r="H54" s="4"/>
      <c r="I54" s="4"/>
      <c r="J54" s="4"/>
      <c r="K54" s="4"/>
      <c r="L54" s="5"/>
      <c r="M54" s="6"/>
      <c r="N54" s="6"/>
      <c r="O54" s="6"/>
      <c r="P54" s="6"/>
      <c r="Q54" s="9"/>
      <c r="R54" s="9"/>
      <c r="S54" s="10"/>
      <c r="T54" s="5"/>
      <c r="U54" s="4"/>
      <c r="V54" s="5"/>
      <c r="W54" s="5"/>
      <c r="X54" s="5"/>
      <c r="Y54" s="6"/>
      <c r="Z54" s="6"/>
      <c r="AA54" s="4"/>
      <c r="AB54" s="4"/>
      <c r="AC54" s="9"/>
      <c r="AD54" s="6"/>
      <c r="AE54" s="9"/>
      <c r="AF54" s="10"/>
      <c r="AG54" s="5"/>
      <c r="AH54" s="4"/>
      <c r="AI54" s="4"/>
    </row>
    <row r="55" spans="7:35" x14ac:dyDescent="0.2">
      <c r="G55" s="4"/>
      <c r="H55" s="4"/>
      <c r="I55" s="4"/>
      <c r="J55" s="4"/>
      <c r="K55" s="4"/>
      <c r="L55" s="5"/>
      <c r="M55" s="6"/>
      <c r="N55" s="6"/>
      <c r="O55" s="6"/>
      <c r="P55" s="6"/>
      <c r="Q55" s="9"/>
      <c r="R55" s="9"/>
      <c r="S55" s="10"/>
      <c r="T55" s="5"/>
      <c r="U55" s="4"/>
      <c r="V55" s="5"/>
      <c r="W55" s="5"/>
      <c r="X55" s="5"/>
      <c r="Y55" s="6"/>
      <c r="Z55" s="6"/>
      <c r="AA55" s="4"/>
      <c r="AB55" s="4"/>
      <c r="AC55" s="9"/>
      <c r="AD55" s="6"/>
      <c r="AE55" s="9"/>
      <c r="AF55" s="10"/>
      <c r="AG55" s="5"/>
      <c r="AH55" s="4"/>
      <c r="AI55" s="4"/>
    </row>
    <row r="56" spans="7:35" x14ac:dyDescent="0.2">
      <c r="G56" s="4"/>
      <c r="H56" s="4"/>
      <c r="I56" s="4"/>
      <c r="J56" s="4"/>
      <c r="K56" s="4"/>
      <c r="L56" s="5"/>
      <c r="M56" s="6"/>
      <c r="N56" s="6"/>
      <c r="O56" s="6"/>
      <c r="P56" s="6"/>
      <c r="Q56" s="9"/>
      <c r="R56" s="9"/>
      <c r="S56" s="10"/>
      <c r="T56" s="5"/>
      <c r="U56" s="4"/>
      <c r="V56" s="5"/>
      <c r="W56" s="5"/>
      <c r="X56" s="5"/>
      <c r="Y56" s="6"/>
      <c r="Z56" s="6"/>
      <c r="AA56" s="4"/>
      <c r="AB56" s="4"/>
      <c r="AC56" s="9"/>
      <c r="AD56" s="6"/>
      <c r="AE56" s="9"/>
      <c r="AF56" s="10"/>
      <c r="AG56" s="5"/>
      <c r="AH56" s="4"/>
      <c r="AI56" s="4"/>
    </row>
    <row r="57" spans="7:35" x14ac:dyDescent="0.2">
      <c r="G57" s="4"/>
      <c r="H57" s="4"/>
      <c r="I57" s="4"/>
      <c r="J57" s="4"/>
      <c r="K57" s="4"/>
      <c r="L57" s="5"/>
      <c r="M57" s="6"/>
      <c r="N57" s="6"/>
      <c r="O57" s="6"/>
      <c r="P57" s="6"/>
      <c r="Q57" s="9"/>
      <c r="R57" s="9"/>
      <c r="S57" s="10"/>
      <c r="T57" s="5"/>
      <c r="U57" s="4"/>
      <c r="V57" s="5"/>
      <c r="W57" s="5"/>
      <c r="X57" s="5"/>
      <c r="Y57" s="6"/>
      <c r="Z57" s="6"/>
      <c r="AA57" s="4"/>
      <c r="AB57" s="4"/>
      <c r="AC57" s="9"/>
      <c r="AD57" s="6"/>
      <c r="AE57" s="9"/>
      <c r="AF57" s="10"/>
      <c r="AG57" s="5"/>
      <c r="AH57" s="4"/>
      <c r="AI57" s="4"/>
    </row>
    <row r="58" spans="7:35" x14ac:dyDescent="0.2">
      <c r="G58" s="4"/>
      <c r="H58" s="4"/>
      <c r="I58" s="4"/>
      <c r="J58" s="4"/>
      <c r="K58" s="4"/>
      <c r="L58" s="5"/>
      <c r="M58" s="7"/>
      <c r="N58" s="7"/>
      <c r="O58" s="5"/>
      <c r="P58" s="7"/>
      <c r="Q58" s="11"/>
      <c r="R58" s="9"/>
      <c r="S58" s="4"/>
      <c r="T58" s="5"/>
      <c r="U58" s="4"/>
      <c r="V58" s="5"/>
      <c r="W58" s="5"/>
      <c r="X58" s="5"/>
      <c r="Y58" s="7"/>
      <c r="Z58" s="7"/>
      <c r="AA58" s="4"/>
      <c r="AB58" s="5"/>
      <c r="AC58" s="11"/>
      <c r="AD58" s="5"/>
      <c r="AE58" s="9"/>
      <c r="AF58" s="4"/>
      <c r="AG58" s="5"/>
      <c r="AH58" s="4"/>
      <c r="AI58" s="4"/>
    </row>
    <row r="59" spans="7:35" x14ac:dyDescent="0.2">
      <c r="G59" s="4"/>
      <c r="H59" s="4"/>
      <c r="I59" s="4"/>
      <c r="J59" s="4"/>
      <c r="K59" s="4"/>
      <c r="L59" s="8"/>
      <c r="M59" s="4"/>
      <c r="N59" s="4"/>
      <c r="O59" s="4"/>
      <c r="P59" s="4"/>
      <c r="Q59" s="4"/>
      <c r="R59" s="4"/>
      <c r="S59" s="4"/>
      <c r="T59" s="4"/>
      <c r="U59" s="4"/>
      <c r="V59" s="8"/>
      <c r="W59" s="8"/>
      <c r="X59" s="8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7:35" x14ac:dyDescent="0.2"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7:35" x14ac:dyDescent="0.2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7:35" x14ac:dyDescent="0.2"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7" spans="1:1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">
      <c r="A75" s="5"/>
      <c r="B75" s="6"/>
      <c r="C75" s="6"/>
      <c r="D75" s="4"/>
      <c r="E75" s="4"/>
      <c r="F75" s="9"/>
      <c r="G75" s="6"/>
      <c r="H75" s="9"/>
      <c r="I75" s="10"/>
      <c r="J75" s="5"/>
      <c r="K75" s="4"/>
    </row>
    <row r="76" spans="1:11" x14ac:dyDescent="0.2">
      <c r="A76" s="5"/>
      <c r="B76" s="6"/>
      <c r="C76" s="6"/>
      <c r="D76" s="4"/>
      <c r="E76" s="4"/>
      <c r="F76" s="9"/>
      <c r="G76" s="6"/>
      <c r="H76" s="9"/>
      <c r="I76" s="10"/>
      <c r="J76" s="5"/>
      <c r="K76" s="4"/>
    </row>
    <row r="77" spans="1:11" x14ac:dyDescent="0.2">
      <c r="A77" s="5"/>
      <c r="B77" s="6"/>
      <c r="C77" s="6"/>
      <c r="D77" s="4"/>
      <c r="E77" s="4"/>
      <c r="F77" s="9"/>
      <c r="G77" s="6"/>
      <c r="H77" s="9"/>
      <c r="I77" s="10"/>
      <c r="J77" s="5"/>
      <c r="K77" s="4"/>
    </row>
    <row r="78" spans="1:11" x14ac:dyDescent="0.2">
      <c r="A78" s="5"/>
      <c r="B78" s="6"/>
      <c r="C78" s="6"/>
      <c r="D78" s="4"/>
      <c r="E78" s="4"/>
      <c r="F78" s="9"/>
      <c r="G78" s="6"/>
      <c r="H78" s="9"/>
      <c r="I78" s="10"/>
      <c r="J78" s="5"/>
      <c r="K78" s="4"/>
    </row>
    <row r="79" spans="1:11" x14ac:dyDescent="0.2">
      <c r="A79" s="5"/>
      <c r="B79" s="6"/>
      <c r="C79" s="6"/>
      <c r="D79" s="4"/>
      <c r="E79" s="4"/>
      <c r="F79" s="9"/>
      <c r="G79" s="6"/>
      <c r="H79" s="9"/>
      <c r="I79" s="10"/>
      <c r="J79" s="5"/>
      <c r="K79" s="4"/>
    </row>
    <row r="80" spans="1:11" x14ac:dyDescent="0.2">
      <c r="A80" s="5"/>
      <c r="B80" s="6"/>
      <c r="C80" s="6"/>
      <c r="D80" s="4"/>
      <c r="E80" s="4"/>
      <c r="F80" s="9"/>
      <c r="G80" s="6"/>
      <c r="H80" s="9"/>
      <c r="I80" s="10"/>
      <c r="J80" s="5"/>
      <c r="K80" s="4"/>
    </row>
    <row r="81" spans="1:11" x14ac:dyDescent="0.2">
      <c r="A81" s="5"/>
      <c r="B81" s="6"/>
      <c r="C81" s="6"/>
      <c r="D81" s="4"/>
      <c r="E81" s="4"/>
      <c r="F81" s="9"/>
      <c r="G81" s="6"/>
      <c r="H81" s="9"/>
      <c r="I81" s="10"/>
      <c r="J81" s="5"/>
      <c r="K81" s="4"/>
    </row>
    <row r="82" spans="1:11" x14ac:dyDescent="0.2">
      <c r="A82" s="5"/>
      <c r="B82" s="6"/>
      <c r="C82" s="6"/>
      <c r="D82" s="4"/>
      <c r="E82" s="4"/>
      <c r="F82" s="9"/>
      <c r="G82" s="6"/>
      <c r="H82" s="9"/>
      <c r="I82" s="10"/>
      <c r="J82" s="5"/>
      <c r="K82" s="4"/>
    </row>
    <row r="83" spans="1:11" x14ac:dyDescent="0.2">
      <c r="A83" s="5"/>
      <c r="B83" s="6"/>
      <c r="C83" s="6"/>
      <c r="D83" s="4"/>
      <c r="E83" s="4"/>
      <c r="F83" s="9"/>
      <c r="G83" s="6"/>
      <c r="H83" s="9"/>
      <c r="I83" s="10"/>
      <c r="J83" s="5"/>
      <c r="K83" s="4"/>
    </row>
    <row r="84" spans="1:11" x14ac:dyDescent="0.2">
      <c r="A84" s="5"/>
      <c r="B84" s="6"/>
      <c r="C84" s="6"/>
      <c r="D84" s="4"/>
      <c r="E84" s="4"/>
      <c r="F84" s="9"/>
      <c r="G84" s="6"/>
      <c r="H84" s="9"/>
      <c r="I84" s="10"/>
      <c r="J84" s="5"/>
      <c r="K84" s="4"/>
    </row>
    <row r="85" spans="1:11" x14ac:dyDescent="0.2">
      <c r="A85" s="5"/>
      <c r="B85" s="6"/>
      <c r="C85" s="6"/>
      <c r="D85" s="4"/>
      <c r="E85" s="4"/>
      <c r="F85" s="9"/>
      <c r="G85" s="6"/>
      <c r="H85" s="9"/>
      <c r="I85" s="10"/>
      <c r="J85" s="5"/>
      <c r="K85" s="4"/>
    </row>
    <row r="86" spans="1:11" x14ac:dyDescent="0.2">
      <c r="A86" s="5"/>
      <c r="B86" s="6"/>
      <c r="C86" s="6"/>
      <c r="D86" s="4"/>
      <c r="E86" s="4"/>
      <c r="F86" s="9"/>
      <c r="G86" s="6"/>
      <c r="H86" s="9"/>
      <c r="I86" s="10"/>
      <c r="J86" s="5"/>
      <c r="K86" s="4"/>
    </row>
    <row r="87" spans="1:11" x14ac:dyDescent="0.2">
      <c r="A87" s="5"/>
      <c r="B87" s="6"/>
      <c r="C87" s="6"/>
      <c r="D87" s="4"/>
      <c r="E87" s="4"/>
      <c r="F87" s="9"/>
      <c r="G87" s="6"/>
      <c r="H87" s="9"/>
      <c r="I87" s="10"/>
      <c r="J87" s="5"/>
      <c r="K87" s="4"/>
    </row>
    <row r="88" spans="1:11" x14ac:dyDescent="0.2">
      <c r="A88" s="5"/>
      <c r="B88" s="7"/>
      <c r="C88" s="7"/>
      <c r="D88" s="4"/>
      <c r="E88" s="5"/>
      <c r="F88" s="11"/>
      <c r="G88" s="5"/>
      <c r="H88" s="9"/>
      <c r="I88" s="4"/>
      <c r="J88" s="5"/>
      <c r="K88" s="4"/>
    </row>
    <row r="89" spans="1:11" x14ac:dyDescent="0.2">
      <c r="A89" s="8"/>
      <c r="B89" s="7"/>
      <c r="C89" s="5"/>
      <c r="D89" s="4"/>
      <c r="E89" s="4"/>
      <c r="F89" s="5"/>
      <c r="G89" s="5"/>
      <c r="H89" s="4"/>
      <c r="I89" s="4"/>
      <c r="J89" s="4"/>
      <c r="K89" s="4"/>
    </row>
    <row r="90" spans="1:1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</sheetData>
  <mergeCells count="3">
    <mergeCell ref="K6:L6"/>
    <mergeCell ref="I6:J6"/>
    <mergeCell ref="G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8" sqref="C8"/>
    </sheetView>
  </sheetViews>
  <sheetFormatPr defaultRowHeight="14.4" x14ac:dyDescent="0.3"/>
  <sheetData>
    <row r="1" spans="1:4" x14ac:dyDescent="0.3">
      <c r="B1" s="30">
        <v>2</v>
      </c>
      <c r="C1" s="30">
        <v>5</v>
      </c>
      <c r="D1" s="30">
        <v>10</v>
      </c>
    </row>
    <row r="2" spans="1:4" x14ac:dyDescent="0.3">
      <c r="A2">
        <v>0</v>
      </c>
      <c r="B2">
        <f t="shared" ref="B2:B24" si="0">ROUND(($A2+B$1/3)/B$1,0)*B$1</f>
        <v>0</v>
      </c>
      <c r="C2">
        <f>ROUND(($A2+C$1/3)/C$1,0)*C$1</f>
        <v>0</v>
      </c>
      <c r="D2">
        <f t="shared" ref="D2:D24" si="1">ROUND(($A2+D$1/3)/D$1,0)*D$1</f>
        <v>0</v>
      </c>
    </row>
    <row r="3" spans="1:4" x14ac:dyDescent="0.3">
      <c r="A3">
        <v>1</v>
      </c>
      <c r="B3">
        <f t="shared" si="0"/>
        <v>2</v>
      </c>
      <c r="C3">
        <f t="shared" ref="C3:C24" si="2">ROUND(($A3+C$1/3)/C$1,0)*C$1</f>
        <v>5</v>
      </c>
      <c r="D3">
        <f t="shared" si="1"/>
        <v>0</v>
      </c>
    </row>
    <row r="4" spans="1:4" x14ac:dyDescent="0.3">
      <c r="A4">
        <v>2</v>
      </c>
      <c r="B4">
        <f t="shared" si="0"/>
        <v>2</v>
      </c>
      <c r="C4">
        <f t="shared" si="2"/>
        <v>5</v>
      </c>
      <c r="D4">
        <f t="shared" si="1"/>
        <v>10</v>
      </c>
    </row>
    <row r="5" spans="1:4" x14ac:dyDescent="0.3">
      <c r="A5">
        <v>3</v>
      </c>
      <c r="B5">
        <f t="shared" si="0"/>
        <v>4</v>
      </c>
      <c r="C5">
        <f t="shared" si="2"/>
        <v>5</v>
      </c>
      <c r="D5">
        <f t="shared" si="1"/>
        <v>10</v>
      </c>
    </row>
    <row r="6" spans="1:4" x14ac:dyDescent="0.3">
      <c r="A6">
        <v>4</v>
      </c>
      <c r="B6">
        <f t="shared" si="0"/>
        <v>4</v>
      </c>
      <c r="C6">
        <f t="shared" si="2"/>
        <v>5</v>
      </c>
      <c r="D6">
        <f t="shared" si="1"/>
        <v>10</v>
      </c>
    </row>
    <row r="7" spans="1:4" x14ac:dyDescent="0.3">
      <c r="A7">
        <v>5</v>
      </c>
      <c r="B7">
        <f t="shared" si="0"/>
        <v>6</v>
      </c>
      <c r="C7">
        <f t="shared" si="2"/>
        <v>5</v>
      </c>
      <c r="D7">
        <f t="shared" si="1"/>
        <v>10</v>
      </c>
    </row>
    <row r="8" spans="1:4" x14ac:dyDescent="0.3">
      <c r="A8">
        <v>6</v>
      </c>
      <c r="B8">
        <f t="shared" si="0"/>
        <v>6</v>
      </c>
      <c r="C8">
        <f t="shared" si="2"/>
        <v>10</v>
      </c>
      <c r="D8">
        <f t="shared" si="1"/>
        <v>10</v>
      </c>
    </row>
    <row r="9" spans="1:4" x14ac:dyDescent="0.3">
      <c r="A9">
        <v>7</v>
      </c>
      <c r="B9">
        <f t="shared" si="0"/>
        <v>8</v>
      </c>
      <c r="C9">
        <f t="shared" si="2"/>
        <v>10</v>
      </c>
      <c r="D9">
        <f t="shared" si="1"/>
        <v>10</v>
      </c>
    </row>
    <row r="10" spans="1:4" x14ac:dyDescent="0.3">
      <c r="A10">
        <v>8</v>
      </c>
      <c r="B10">
        <f t="shared" si="0"/>
        <v>8</v>
      </c>
      <c r="C10">
        <f t="shared" si="2"/>
        <v>10</v>
      </c>
      <c r="D10">
        <f t="shared" si="1"/>
        <v>10</v>
      </c>
    </row>
    <row r="11" spans="1:4" x14ac:dyDescent="0.3">
      <c r="A11">
        <v>9</v>
      </c>
      <c r="B11">
        <f t="shared" si="0"/>
        <v>10</v>
      </c>
      <c r="C11">
        <f t="shared" si="2"/>
        <v>10</v>
      </c>
      <c r="D11">
        <f t="shared" si="1"/>
        <v>10</v>
      </c>
    </row>
    <row r="12" spans="1:4" x14ac:dyDescent="0.3">
      <c r="A12">
        <v>10</v>
      </c>
      <c r="B12">
        <f t="shared" si="0"/>
        <v>10</v>
      </c>
      <c r="C12">
        <f t="shared" si="2"/>
        <v>10</v>
      </c>
      <c r="D12">
        <f t="shared" si="1"/>
        <v>10</v>
      </c>
    </row>
    <row r="13" spans="1:4" x14ac:dyDescent="0.3">
      <c r="A13">
        <v>11</v>
      </c>
      <c r="B13">
        <f t="shared" si="0"/>
        <v>12</v>
      </c>
      <c r="C13">
        <f t="shared" si="2"/>
        <v>15</v>
      </c>
      <c r="D13">
        <f t="shared" si="1"/>
        <v>10</v>
      </c>
    </row>
    <row r="14" spans="1:4" x14ac:dyDescent="0.3">
      <c r="A14">
        <f>A13+1</f>
        <v>12</v>
      </c>
      <c r="B14">
        <f t="shared" si="0"/>
        <v>12</v>
      </c>
      <c r="C14">
        <f t="shared" si="2"/>
        <v>15</v>
      </c>
      <c r="D14">
        <f t="shared" si="1"/>
        <v>20</v>
      </c>
    </row>
    <row r="15" spans="1:4" x14ac:dyDescent="0.3">
      <c r="A15">
        <f t="shared" ref="A15:A24" si="3">A14+1</f>
        <v>13</v>
      </c>
      <c r="B15">
        <f t="shared" si="0"/>
        <v>14</v>
      </c>
      <c r="C15">
        <f t="shared" si="2"/>
        <v>15</v>
      </c>
      <c r="D15">
        <f t="shared" si="1"/>
        <v>20</v>
      </c>
    </row>
    <row r="16" spans="1:4" x14ac:dyDescent="0.3">
      <c r="A16">
        <f t="shared" si="3"/>
        <v>14</v>
      </c>
      <c r="B16">
        <f t="shared" si="0"/>
        <v>14</v>
      </c>
      <c r="C16">
        <f t="shared" si="2"/>
        <v>15</v>
      </c>
      <c r="D16">
        <f t="shared" si="1"/>
        <v>20</v>
      </c>
    </row>
    <row r="17" spans="1:4" x14ac:dyDescent="0.3">
      <c r="A17">
        <f t="shared" si="3"/>
        <v>15</v>
      </c>
      <c r="B17">
        <f t="shared" si="0"/>
        <v>16</v>
      </c>
      <c r="C17">
        <f t="shared" si="2"/>
        <v>15</v>
      </c>
      <c r="D17">
        <f t="shared" si="1"/>
        <v>20</v>
      </c>
    </row>
    <row r="18" spans="1:4" x14ac:dyDescent="0.3">
      <c r="A18">
        <f t="shared" si="3"/>
        <v>16</v>
      </c>
      <c r="B18">
        <f t="shared" si="0"/>
        <v>16</v>
      </c>
      <c r="C18">
        <f t="shared" si="2"/>
        <v>20</v>
      </c>
      <c r="D18">
        <f t="shared" si="1"/>
        <v>20</v>
      </c>
    </row>
    <row r="19" spans="1:4" x14ac:dyDescent="0.3">
      <c r="A19">
        <f t="shared" si="3"/>
        <v>17</v>
      </c>
      <c r="B19">
        <f t="shared" si="0"/>
        <v>18</v>
      </c>
      <c r="C19">
        <f t="shared" si="2"/>
        <v>20</v>
      </c>
      <c r="D19">
        <f t="shared" si="1"/>
        <v>20</v>
      </c>
    </row>
    <row r="20" spans="1:4" x14ac:dyDescent="0.3">
      <c r="A20">
        <f t="shared" si="3"/>
        <v>18</v>
      </c>
      <c r="B20">
        <f t="shared" si="0"/>
        <v>18</v>
      </c>
      <c r="C20">
        <f t="shared" si="2"/>
        <v>20</v>
      </c>
      <c r="D20">
        <f t="shared" si="1"/>
        <v>20</v>
      </c>
    </row>
    <row r="21" spans="1:4" x14ac:dyDescent="0.3">
      <c r="A21">
        <f t="shared" si="3"/>
        <v>19</v>
      </c>
      <c r="B21">
        <f t="shared" si="0"/>
        <v>20</v>
      </c>
      <c r="C21">
        <f t="shared" si="2"/>
        <v>20</v>
      </c>
      <c r="D21">
        <f t="shared" si="1"/>
        <v>20</v>
      </c>
    </row>
    <row r="22" spans="1:4" x14ac:dyDescent="0.3">
      <c r="A22">
        <f t="shared" si="3"/>
        <v>20</v>
      </c>
      <c r="B22">
        <f t="shared" si="0"/>
        <v>20</v>
      </c>
      <c r="C22">
        <f t="shared" si="2"/>
        <v>20</v>
      </c>
      <c r="D22">
        <f t="shared" si="1"/>
        <v>20</v>
      </c>
    </row>
    <row r="23" spans="1:4" x14ac:dyDescent="0.3">
      <c r="A23">
        <f t="shared" si="3"/>
        <v>21</v>
      </c>
      <c r="B23">
        <f t="shared" si="0"/>
        <v>22</v>
      </c>
      <c r="C23">
        <f t="shared" si="2"/>
        <v>25</v>
      </c>
      <c r="D23">
        <f t="shared" si="1"/>
        <v>20</v>
      </c>
    </row>
    <row r="24" spans="1:4" x14ac:dyDescent="0.3">
      <c r="A24">
        <f t="shared" si="3"/>
        <v>22</v>
      </c>
      <c r="B24">
        <f t="shared" si="0"/>
        <v>22</v>
      </c>
      <c r="C24">
        <f t="shared" si="2"/>
        <v>25</v>
      </c>
      <c r="D24">
        <f t="shared" si="1"/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 Distribution</vt:lpstr>
      <vt:lpstr>DBH Classes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2013-11-08T12:31:59Z</dcterms:created>
  <dcterms:modified xsi:type="dcterms:W3CDTF">2014-02-26T22:27:25Z</dcterms:modified>
</cp:coreProperties>
</file>